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000"/>
  </bookViews>
  <sheets>
    <sheet name="01.06.2025" sheetId="3" r:id="rId1"/>
  </sheets>
  <definedNames>
    <definedName name="_xlnm._FilterDatabase" localSheetId="0" hidden="1">'01.06.2025'!$A$12:$O$303</definedName>
    <definedName name="_xlnm.Print_Titles" localSheetId="0">'01.06.2025'!$9:$13</definedName>
    <definedName name="_xlnm.Print_Area" localSheetId="0">'01.06.2025'!$A$1:$O$304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98" i="3" l="1"/>
  <c r="O299" i="3"/>
  <c r="O149" i="3"/>
  <c r="O150" i="3"/>
  <c r="F154" i="3"/>
  <c r="N302" i="3"/>
  <c r="F302" i="3"/>
  <c r="D302" i="3"/>
  <c r="O301" i="3"/>
  <c r="O300" i="3"/>
  <c r="O297" i="3"/>
  <c r="O296" i="3"/>
  <c r="O295" i="3"/>
  <c r="O294" i="3"/>
  <c r="O293" i="3"/>
  <c r="O292" i="3"/>
  <c r="O302" i="3" s="1"/>
  <c r="O291" i="3"/>
  <c r="N291" i="3"/>
  <c r="J291" i="3"/>
  <c r="J302" i="3" s="1"/>
  <c r="I291" i="3"/>
  <c r="G291" i="3"/>
  <c r="G302" i="3" s="1"/>
  <c r="F291" i="3"/>
  <c r="D291" i="3"/>
  <c r="O191" i="3"/>
  <c r="N191" i="3"/>
  <c r="N154" i="3"/>
  <c r="N303" i="3" s="1"/>
  <c r="O152" i="3"/>
  <c r="O151" i="3"/>
  <c r="O148" i="3"/>
  <c r="O147" i="3"/>
  <c r="O143" i="3"/>
  <c r="O142" i="3"/>
  <c r="O141" i="3"/>
  <c r="O140" i="3"/>
  <c r="O21" i="3"/>
  <c r="I303" i="3" l="1"/>
  <c r="I302" i="3"/>
  <c r="O154" i="3"/>
  <c r="O303" i="3" s="1"/>
  <c r="F303" i="3"/>
  <c r="D303" i="3"/>
  <c r="G303" i="3"/>
</calcChain>
</file>

<file path=xl/comments1.xml><?xml version="1.0" encoding="utf-8"?>
<comments xmlns="http://schemas.openxmlformats.org/spreadsheetml/2006/main">
  <authors>
    <author>Горбунова Елена Сергеевна</author>
  </authors>
  <commentList>
    <comment ref="O19" authorId="0">
      <text>
        <r>
          <rPr>
            <b/>
            <sz val="12"/>
            <color indexed="81"/>
            <rFont val="Tahoma"/>
            <family val="2"/>
            <charset val="204"/>
          </rPr>
          <t>до 01.03.25 коэф-т=0,1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0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1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2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3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7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48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51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52" authorId="0">
      <text>
        <r>
          <rPr>
            <b/>
            <sz val="12"/>
            <color indexed="81"/>
            <rFont val="Tahoma"/>
            <family val="2"/>
            <charset val="204"/>
          </rPr>
          <t>финансировался до 01.06.25 с коэф-т=1,0</t>
        </r>
        <r>
          <rPr>
            <sz val="12"/>
            <color indexed="81"/>
            <rFont val="Tahoma"/>
            <family val="2"/>
            <charset val="204"/>
          </rPr>
          <t xml:space="preserve">
</t>
        </r>
      </text>
    </comment>
    <comment ref="O182" authorId="0">
      <text>
        <r>
          <rPr>
            <b/>
            <sz val="12"/>
            <color indexed="81"/>
            <rFont val="Tahoma"/>
            <family val="2"/>
            <charset val="204"/>
          </rPr>
          <t>до 01.04.25 коэф-т=0,7</t>
        </r>
      </text>
    </comment>
    <comment ref="O292" authorId="0">
      <text>
        <r>
          <rPr>
            <b/>
            <sz val="9"/>
            <color indexed="81"/>
            <rFont val="Tahoma"/>
            <family val="2"/>
            <charset val="204"/>
          </rPr>
          <t>с 01.06.2025 в сявзи с организацией МО путем реорганизации Кинешемская ЦРБ</t>
        </r>
      </text>
    </comment>
  </commentList>
</comments>
</file>

<file path=xl/sharedStrings.xml><?xml version="1.0" encoding="utf-8"?>
<sst xmlns="http://schemas.openxmlformats.org/spreadsheetml/2006/main" count="834" uniqueCount="310">
  <si>
    <t>к Тарифному соглашению в сфере</t>
  </si>
  <si>
    <t>обязательного медицинского страхования</t>
  </si>
  <si>
    <t>№ п/п</t>
  </si>
  <si>
    <t>Наименование медицинских организаций</t>
  </si>
  <si>
    <t>Наименование фельдшерско-акушерского пункта (ФАПа)</t>
  </si>
  <si>
    <t xml:space="preserve">распределение ФАП в сооветствии с численностью обслуживаемого населения </t>
  </si>
  <si>
    <t>Соответствие / Не соответствие требованиям  приказа от  15.05.2012 № 543н "Об утверждении положения об организации ПМСП взрослому населению" (+ / - )</t>
  </si>
  <si>
    <t>Значение коэффициента специфики оказания медицинской помощи</t>
  </si>
  <si>
    <t>менее 100 жителей</t>
  </si>
  <si>
    <t>101 - 900 жителей</t>
  </si>
  <si>
    <t>901-1500 жителей</t>
  </si>
  <si>
    <t>численность</t>
  </si>
  <si>
    <t>из них женщин репродукт.возр.</t>
  </si>
  <si>
    <t>Всего</t>
  </si>
  <si>
    <t>в т.ч. учитывающий обслуживание населения репродуктивного возрвста</t>
  </si>
  <si>
    <t>6а</t>
  </si>
  <si>
    <t>Базовый норматив финансовых затрат на фин.обеспечение стр-х подразделений, тыс.руб.</t>
  </si>
  <si>
    <t>ОБУЗ "1 ГКБ"</t>
  </si>
  <si>
    <t>Балахонковский ФАП</t>
  </si>
  <si>
    <t>+</t>
  </si>
  <si>
    <t>Брюховский ФАП</t>
  </si>
  <si>
    <t>ФАП Залесье</t>
  </si>
  <si>
    <t>Итого</t>
  </si>
  <si>
    <t>Х</t>
  </si>
  <si>
    <t>ОБУЗ ИКБ им.Куваевых</t>
  </si>
  <si>
    <t>-</t>
  </si>
  <si>
    <t>Иванцевский ФАП</t>
  </si>
  <si>
    <t>ОБУЗ "ГКБ №3 г. Иванова"</t>
  </si>
  <si>
    <t>ФАП Колбацкий</t>
  </si>
  <si>
    <t>ФАП Кожевниковский</t>
  </si>
  <si>
    <t>ФАП Котцынский</t>
  </si>
  <si>
    <t>ФАП Тимошихский</t>
  </si>
  <si>
    <t>ФАП Ясюнихский</t>
  </si>
  <si>
    <t>ОБУЗ "ГКБ №4"</t>
  </si>
  <si>
    <t>Афанасовский ФАП</t>
  </si>
  <si>
    <t>ОБУЗ ГКБ № 7</t>
  </si>
  <si>
    <t>Панеевский ФАП</t>
  </si>
  <si>
    <t>Дегтяревский ФАП</t>
  </si>
  <si>
    <t>Лебяжий Луг ФАП</t>
  </si>
  <si>
    <t>ОБУЗ "Шуйская ЦРБ"</t>
  </si>
  <si>
    <t>Шестунихинский ФАП</t>
  </si>
  <si>
    <t>Вознесенский ФАП</t>
  </si>
  <si>
    <t>Польковский ФАП</t>
  </si>
  <si>
    <t>Панинский ФАП</t>
  </si>
  <si>
    <t>Горячевский ФАП</t>
  </si>
  <si>
    <t>Покровский ФАП</t>
  </si>
  <si>
    <t>Арефинский ФАП</t>
  </si>
  <si>
    <t>Семейкинский ФАП</t>
  </si>
  <si>
    <t>Змеёвский ФАП</t>
  </si>
  <si>
    <t>Остаповский ФАП</t>
  </si>
  <si>
    <t>Чернцкий ФАП</t>
  </si>
  <si>
    <t>Дуниловский ФАП</t>
  </si>
  <si>
    <t>Чижовский ФАП</t>
  </si>
  <si>
    <t>Качаловский ФАП</t>
  </si>
  <si>
    <t>Пустошенский ФАП</t>
  </si>
  <si>
    <t>Центральный ФАП</t>
  </si>
  <si>
    <t>Михалёвский ФАП</t>
  </si>
  <si>
    <t>Дорожаевский ФАП</t>
  </si>
  <si>
    <t>Сергеевский ФАП</t>
  </si>
  <si>
    <t>Клочковский ФАП</t>
  </si>
  <si>
    <t>Зелёный Бор ФАП</t>
  </si>
  <si>
    <t>Милюковский ФАП</t>
  </si>
  <si>
    <t>Харитоновский ФАП</t>
  </si>
  <si>
    <t>ОБУЗ Вичугсая ЦРБ</t>
  </si>
  <si>
    <t>ФАП д. Сошники</t>
  </si>
  <si>
    <t>ФАП с. Красный Октябрь</t>
  </si>
  <si>
    <t>ФАП с. Раздолье</t>
  </si>
  <si>
    <t>ФАП д. Семигорье</t>
  </si>
  <si>
    <t>ФАП д. Потехино</t>
  </si>
  <si>
    <t>ФАП д. Косачево</t>
  </si>
  <si>
    <t>ФАП д. Федяево</t>
  </si>
  <si>
    <t>ФАП с. Семеновское</t>
  </si>
  <si>
    <t>ФАП д. Ломы</t>
  </si>
  <si>
    <t>ФАП с. Золотилово</t>
  </si>
  <si>
    <t>ФАП д. Чертовищи</t>
  </si>
  <si>
    <t>ФАП д. Гаврилково</t>
  </si>
  <si>
    <t>ОБУЗ "Гаврилово-Посадская ЦРБ"</t>
  </si>
  <si>
    <t>Лычевский ФАП</t>
  </si>
  <si>
    <t>Шекшовский ФАП</t>
  </si>
  <si>
    <t>Новоселковский ФАП</t>
  </si>
  <si>
    <t>Мирславский ФАП</t>
  </si>
  <si>
    <t>Лобцовский ФАП</t>
  </si>
  <si>
    <t>Осановецкй ФАП</t>
  </si>
  <si>
    <t>Загорский ФАП</t>
  </si>
  <si>
    <t>Липово-Рощинский ФАП</t>
  </si>
  <si>
    <t>Скомовский ФАП</t>
  </si>
  <si>
    <t>Бородинский ФАП</t>
  </si>
  <si>
    <t>Подолецкий ФАП</t>
  </si>
  <si>
    <t>Городищенский ФАП</t>
  </si>
  <si>
    <t>Бережецкий ФАП</t>
  </si>
  <si>
    <t>Иваньковский ФАП</t>
  </si>
  <si>
    <t>Непотяговский ФАП</t>
  </si>
  <si>
    <t>ОБУЗ "Кохомская городская больница"</t>
  </si>
  <si>
    <t>Железнодорожный ФАП</t>
  </si>
  <si>
    <t>Стромихинский ФАП</t>
  </si>
  <si>
    <t>ОБУЗ Лежневская ЦРБ</t>
  </si>
  <si>
    <t>Увальевский ФАП</t>
  </si>
  <si>
    <t>Телегинский ФАП</t>
  </si>
  <si>
    <t>Хозниковский ФАП</t>
  </si>
  <si>
    <t>Воскресенский ФАП</t>
  </si>
  <si>
    <t>Кукаринский ФАП</t>
  </si>
  <si>
    <t>Сабиновский ФАП</t>
  </si>
  <si>
    <t>Растилковский ФАП</t>
  </si>
  <si>
    <t>ОБУЗ Ильинская ЦРБ</t>
  </si>
  <si>
    <t>Хлебницкий ФАП</t>
  </si>
  <si>
    <t>Щенниковский ФАП</t>
  </si>
  <si>
    <t>Гарский ФАП</t>
  </si>
  <si>
    <t xml:space="preserve">Кулачевский ФАП </t>
  </si>
  <si>
    <t>Исаевский ФАП</t>
  </si>
  <si>
    <t>Ивашевский ФАП</t>
  </si>
  <si>
    <t>Коварчинский ФАП</t>
  </si>
  <si>
    <t>Игрищенский ФАП</t>
  </si>
  <si>
    <t>Нажеровский ФАП</t>
  </si>
  <si>
    <t>ОБУЗ "Кинешемская ЦРБ"</t>
  </si>
  <si>
    <t>ФАП с.Октябрьский</t>
  </si>
  <si>
    <t xml:space="preserve">ФАП с.Красногорский </t>
  </si>
  <si>
    <t>ФАП д.Журихино</t>
  </si>
  <si>
    <t xml:space="preserve"> ФАП д.Стиберское</t>
  </si>
  <si>
    <t xml:space="preserve"> ФАП с.Первомайский </t>
  </si>
  <si>
    <t>ФАП с. Шилекша</t>
  </si>
  <si>
    <t>ФАП д.Закусихино</t>
  </si>
  <si>
    <t>ФАП с.Бахарево</t>
  </si>
  <si>
    <t>ФАП д.Лагуниха</t>
  </si>
  <si>
    <t>ФАП Воскресенский (д.Шумовская)</t>
  </si>
  <si>
    <t>ФАП с.Ильинское</t>
  </si>
  <si>
    <t>ФАП д.Вахутки</t>
  </si>
  <si>
    <t>ФАП д.Шихово</t>
  </si>
  <si>
    <t>ФАП с.Зобнино</t>
  </si>
  <si>
    <t xml:space="preserve">ФАП с.Батманы </t>
  </si>
  <si>
    <t>ФАП д.Антипино</t>
  </si>
  <si>
    <t>ФАП  д.Ласкариха</t>
  </si>
  <si>
    <t>ФАП д.Осташево</t>
  </si>
  <si>
    <t>ФАП с.Новлянское</t>
  </si>
  <si>
    <t>ФАП с.Долматовский</t>
  </si>
  <si>
    <t>ФАП с.Воздвиженье</t>
  </si>
  <si>
    <t>ФАП д.Емельяново</t>
  </si>
  <si>
    <t>ФАП д.Милитино</t>
  </si>
  <si>
    <t>ФАП д.Гольцовка</t>
  </si>
  <si>
    <t>ФАП Логинцевский (с.Курень)</t>
  </si>
  <si>
    <t>ФАП Белоноговский (д.Федосцыно)</t>
  </si>
  <si>
    <t>ФАП с Кистега</t>
  </si>
  <si>
    <t>ФАП д.Корнилово</t>
  </si>
  <si>
    <t>ФАП д.Ивашево</t>
  </si>
  <si>
    <t>ФАП с.Колшево</t>
  </si>
  <si>
    <t>ФАП д.Комарово</t>
  </si>
  <si>
    <t>ФАП Чегановский (д.Коротиха)</t>
  </si>
  <si>
    <t>ФАП д.Щекотиха</t>
  </si>
  <si>
    <t>ФАП с.Соболево</t>
  </si>
  <si>
    <t>ФАП д.Пелевино</t>
  </si>
  <si>
    <t>ФАП с.Дорки</t>
  </si>
  <si>
    <t xml:space="preserve"> ФАП д. Пешково</t>
  </si>
  <si>
    <t>ФАП с.Тихон Воля</t>
  </si>
  <si>
    <t>ФАП д. Иваниха  Большая</t>
  </si>
  <si>
    <t>ФАП д.Михайлово</t>
  </si>
  <si>
    <t>ФАП д.Ваньково</t>
  </si>
  <si>
    <t>ФАП с.Новленское</t>
  </si>
  <si>
    <t>ФАП с.Обжериха</t>
  </si>
  <si>
    <t>ФАП д.Костяево Большое</t>
  </si>
  <si>
    <t>ФАП с.Талица</t>
  </si>
  <si>
    <t>ФАП с.Жуковка</t>
  </si>
  <si>
    <t>ОБУЗ "Комсомольская ЦБ"</t>
  </si>
  <si>
    <t>Никольский ФАП</t>
  </si>
  <si>
    <t>Просковский ФАП</t>
  </si>
  <si>
    <t>Бутовский ФАП</t>
  </si>
  <si>
    <t>Мытищинский ФАП</t>
  </si>
  <si>
    <t>Седельницкий ФАП</t>
  </si>
  <si>
    <t>Кулеберьевский ФАП</t>
  </si>
  <si>
    <t>Сорохтский ФАП</t>
  </si>
  <si>
    <t>Даниловский ФАП</t>
  </si>
  <si>
    <t>Березниковский ФАП</t>
  </si>
  <si>
    <t>Тюгаевский ФАП</t>
  </si>
  <si>
    <t>Шатровский ФАП</t>
  </si>
  <si>
    <t>Михеевский ФАП</t>
  </si>
  <si>
    <t>Светиковский ФАП</t>
  </si>
  <si>
    <t>ОБУЗ Лухская ЦРБ</t>
  </si>
  <si>
    <t>Рябовский ФАП</t>
  </si>
  <si>
    <t>Благовещенский ФАП</t>
  </si>
  <si>
    <t>Слободкинский ФАП</t>
  </si>
  <si>
    <t>Худынский ФАП</t>
  </si>
  <si>
    <t>Тимирязевский ФАП</t>
  </si>
  <si>
    <t>Быковский ФАП</t>
  </si>
  <si>
    <t>Русиновский ФАП</t>
  </si>
  <si>
    <t>Кузьминский ФАП /Запрудновский</t>
  </si>
  <si>
    <t>Порздневский ФАП</t>
  </si>
  <si>
    <t>ОБУЗ "Палехская ЦРБ"</t>
  </si>
  <si>
    <t>ФАП с. Крутцы</t>
  </si>
  <si>
    <t>ФАП д. Осиновец</t>
  </si>
  <si>
    <t>ФАП д. Клетино</t>
  </si>
  <si>
    <t>ФАП с. М.Дорки</t>
  </si>
  <si>
    <t>ФАП д. Паново</t>
  </si>
  <si>
    <t xml:space="preserve"> ФАП д. Подолино</t>
  </si>
  <si>
    <t>ФАП д. Пеньки</t>
  </si>
  <si>
    <t>ФАП д. Лужки</t>
  </si>
  <si>
    <t>ФАП с. Сакулино</t>
  </si>
  <si>
    <t>ФАП с. Соймицы</t>
  </si>
  <si>
    <t>ФАП с. Тименка</t>
  </si>
  <si>
    <t>ОБУЗ "Пестяковская ЦРБ"</t>
  </si>
  <si>
    <t>Алехинский ФАП</t>
  </si>
  <si>
    <t>Шалаевский ФАП</t>
  </si>
  <si>
    <t>Беклемищенский ФАП</t>
  </si>
  <si>
    <t>Филятский ФАП</t>
  </si>
  <si>
    <t>Вербинский ФАП</t>
  </si>
  <si>
    <t>Демидовский ФАП</t>
  </si>
  <si>
    <t>Галашовский ФАП</t>
  </si>
  <si>
    <t>Никулинский ФАП</t>
  </si>
  <si>
    <t>Мордвиновский ФАП</t>
  </si>
  <si>
    <t>Дубовичьенский ФАП</t>
  </si>
  <si>
    <t>Сезуховский ФАП</t>
  </si>
  <si>
    <t>Нижнеландеховский ФАП</t>
  </si>
  <si>
    <t>Неверово-Слободской ФАП</t>
  </si>
  <si>
    <t>ОБУЗ Верхнеландеховская ЦРБ</t>
  </si>
  <si>
    <t>Засекинский ФАП</t>
  </si>
  <si>
    <t>Симаковский ФАП</t>
  </si>
  <si>
    <t>Мытский ФАП</t>
  </si>
  <si>
    <t>ОБУЗ Пучежская ЦРБ</t>
  </si>
  <si>
    <t>Дубновский ФАП</t>
  </si>
  <si>
    <t>Кораблевский ФАП</t>
  </si>
  <si>
    <t>Илья-Высоковский ФАП</t>
  </si>
  <si>
    <t>Дмитриевский ФАП</t>
  </si>
  <si>
    <t>Кандауровский ФАП</t>
  </si>
  <si>
    <t>Летневский ФАП</t>
  </si>
  <si>
    <t>Мортковский ФАП</t>
  </si>
  <si>
    <t>Приваловский ФАП</t>
  </si>
  <si>
    <t>Марищенский ФАП</t>
  </si>
  <si>
    <t>Петровский ФАП</t>
  </si>
  <si>
    <t>Зарайский ФАП</t>
  </si>
  <si>
    <t>Дроздихинский ФАП</t>
  </si>
  <si>
    <t>ОБУЗ "Родниковская ЦРБ"</t>
  </si>
  <si>
    <t>Куделинский ФАП</t>
  </si>
  <si>
    <t xml:space="preserve"> -</t>
  </si>
  <si>
    <t>Мальчихинский ФАП</t>
  </si>
  <si>
    <t xml:space="preserve"> +</t>
  </si>
  <si>
    <t>Малышевский ФАП</t>
  </si>
  <si>
    <t>Мелечкинский ФАП</t>
  </si>
  <si>
    <t>Болотновский ФАП</t>
  </si>
  <si>
    <t>Деревеньковский ФАП</t>
  </si>
  <si>
    <t>Котихинский ФАП</t>
  </si>
  <si>
    <t>Тайманихский ФАП</t>
  </si>
  <si>
    <t>Никульский ФАП</t>
  </si>
  <si>
    <t>Ситьковский ФАП</t>
  </si>
  <si>
    <t>Постнинский ФАП</t>
  </si>
  <si>
    <t>Горкинский ФАП</t>
  </si>
  <si>
    <t>Юдинский ФАП</t>
  </si>
  <si>
    <t>Михайловский ФАП</t>
  </si>
  <si>
    <t>Межевской ФАП</t>
  </si>
  <si>
    <t>Хрипелевский ФАП</t>
  </si>
  <si>
    <t>ОБУЗ "Тейковская ЦРБ"</t>
  </si>
  <si>
    <t>Синеосоковский ФАП</t>
  </si>
  <si>
    <t>Думинский ФАП</t>
  </si>
  <si>
    <t>Березовский ФП / д. Малый Таковец</t>
  </si>
  <si>
    <t>Большеклочковский ФП</t>
  </si>
  <si>
    <t>Бушарихинский ФП</t>
  </si>
  <si>
    <t>Елховский ФП</t>
  </si>
  <si>
    <t>Кибергинский ФП</t>
  </si>
  <si>
    <t>Москвинский ФАП</t>
  </si>
  <si>
    <t xml:space="preserve">Нельшинский ФАП </t>
  </si>
  <si>
    <t>Сахтышский ФП</t>
  </si>
  <si>
    <t>Сокатовский ФП</t>
  </si>
  <si>
    <t xml:space="preserve">Пелгусовский ФП </t>
  </si>
  <si>
    <t>Першинский ФАП</t>
  </si>
  <si>
    <t>Крапивновский ФАП</t>
  </si>
  <si>
    <t>Дуляпинский ФАП</t>
  </si>
  <si>
    <t>Белинский ФАП</t>
  </si>
  <si>
    <t>Хромцовский ФАП</t>
  </si>
  <si>
    <t>Юрьевский ФАП</t>
  </si>
  <si>
    <t>Погостский ФАП</t>
  </si>
  <si>
    <t>Снетиновский ФАП</t>
  </si>
  <si>
    <t>Котовский ФАП</t>
  </si>
  <si>
    <t>Широковский ФАП</t>
  </si>
  <si>
    <t>Голчановский ФАП</t>
  </si>
  <si>
    <t>Каликинский ФАП</t>
  </si>
  <si>
    <t>Фряньковский ФАП</t>
  </si>
  <si>
    <t>Марьинский ФАП</t>
  </si>
  <si>
    <t>Иванковский ФАП</t>
  </si>
  <si>
    <t>Фурмановский ФАП / д.Земляничный</t>
  </si>
  <si>
    <t>ОБУЗ Приволжская ЦРБ</t>
  </si>
  <si>
    <t>Горки- Чириковский ФАП</t>
  </si>
  <si>
    <t>Тархановский ФАП</t>
  </si>
  <si>
    <t>Кунестинский ФАП</t>
  </si>
  <si>
    <t>Ингарский ФАП</t>
  </si>
  <si>
    <t>Толпыгинский ФАП</t>
  </si>
  <si>
    <t>Красинский ФАП</t>
  </si>
  <si>
    <t>Федорищинский ФАП</t>
  </si>
  <si>
    <t>Филисовский ФАП (Парушевский)</t>
  </si>
  <si>
    <t>Утесский ФАП</t>
  </si>
  <si>
    <t>Рождествениский ФАП</t>
  </si>
  <si>
    <t>ОБУЗ "Южская ЦРБ"</t>
  </si>
  <si>
    <t>Селищинский ФАП</t>
  </si>
  <si>
    <t xml:space="preserve">  +</t>
  </si>
  <si>
    <t>Мугреево-Никольский ФАП</t>
  </si>
  <si>
    <t>Преображенский ФАП</t>
  </si>
  <si>
    <t>Изотинский ФАП</t>
  </si>
  <si>
    <t>Мостовский ФАП</t>
  </si>
  <si>
    <t>Новоклязьминский ФАП</t>
  </si>
  <si>
    <t>Мугреевский ФАП</t>
  </si>
  <si>
    <t>Хотимльский ФАП</t>
  </si>
  <si>
    <t>Груздевский ФАП</t>
  </si>
  <si>
    <t>на территории Ивановской области на 2025 год</t>
  </si>
  <si>
    <t>ОБУЗ Фурмановская ЦРБ</t>
  </si>
  <si>
    <t>Бибиревский ФАП</t>
  </si>
  <si>
    <t>ср/годовой размер финансового обеспечения (без учета коэф.специфики), тыс.руб.</t>
  </si>
  <si>
    <t>Месячный размер финансового обеспечения ФП, ФАП, руб. (с учетом коэф.специфики)</t>
  </si>
  <si>
    <t>14=13*12мес./1000</t>
  </si>
  <si>
    <t xml:space="preserve">Всего расходов по ФП, ФАП на 2025 год , тыс.руб. </t>
  </si>
  <si>
    <t>х</t>
  </si>
  <si>
    <t>ОБУЗ "Юрьевецкая ЦРБ"</t>
  </si>
  <si>
    <t>"Приложение № 25</t>
  </si>
  <si>
    <t xml:space="preserve"> Действует с 01.06.2025  "</t>
  </si>
  <si>
    <r>
      <t xml:space="preserve">Перечень фельдшерских здравпунктов, фельдшерско-акушерских пунктов 
</t>
    </r>
    <r>
      <rPr>
        <b/>
        <sz val="24"/>
        <color theme="0"/>
        <rFont val="Times New Roman"/>
        <family val="1"/>
        <charset val="204"/>
      </rPr>
      <t>с 01.06.2025</t>
    </r>
  </si>
  <si>
    <t>Приложение № 2
к Дополнительному соглашению № 4 от 30.05.2025 
к Тарифному соглашению в сфере обязательного 
медицинского страхования на территории
Ивановской области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</si>
</sst>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164" formatCode="_-* #,##0.0\ _₽_-;\-* #,##0.0\ _₽_-;_-* &quot;-&quot;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0.0"/>
    <numFmt numFmtId="168" formatCode="0.0000"/>
    <numFmt numFmtId="169" formatCode="_-* #,##0.00\ _₽_-;\-* #,##0.00\ _₽_-;_-* &quot;-&quot;\ _₽_-;_-@_-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b/>
      <sz val="2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696969"/>
      </bottom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/>
      <top style="thin">
        <color rgb="FF69696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1" fontId="4" fillId="2" borderId="2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41" fontId="5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/>
    <xf numFmtId="41" fontId="4" fillId="2" borderId="15" xfId="0" applyNumberFormat="1" applyFont="1" applyFill="1" applyBorder="1" applyAlignment="1">
      <alignment horizontal="center" vertical="center" wrapText="1"/>
    </xf>
    <xf numFmtId="167" fontId="4" fillId="2" borderId="15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1" fontId="4" fillId="2" borderId="16" xfId="0" applyNumberFormat="1" applyFont="1" applyFill="1" applyBorder="1" applyAlignment="1">
      <alignment horizontal="center" vertical="center"/>
    </xf>
    <xf numFmtId="41" fontId="4" fillId="2" borderId="6" xfId="0" applyNumberFormat="1" applyFont="1" applyFill="1" applyBorder="1" applyAlignment="1">
      <alignment horizontal="center" vertical="center" wrapText="1"/>
    </xf>
    <xf numFmtId="167" fontId="4" fillId="2" borderId="6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41" fontId="5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41" fontId="5" fillId="2" borderId="21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41" fontId="4" fillId="2" borderId="21" xfId="0" applyNumberFormat="1" applyFont="1" applyFill="1" applyBorder="1" applyAlignment="1">
      <alignment horizontal="center" vertical="center"/>
    </xf>
    <xf numFmtId="0" fontId="1" fillId="2" borderId="29" xfId="0" applyFont="1" applyFill="1" applyBorder="1"/>
    <xf numFmtId="0" fontId="4" fillId="2" borderId="3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41" fontId="5" fillId="2" borderId="16" xfId="0" applyNumberFormat="1" applyFont="1" applyFill="1" applyBorder="1" applyAlignment="1">
      <alignment horizontal="center"/>
    </xf>
    <xf numFmtId="166" fontId="5" fillId="2" borderId="16" xfId="0" applyNumberFormat="1" applyFont="1" applyFill="1" applyBorder="1" applyAlignment="1">
      <alignment horizontal="center" vertical="center"/>
    </xf>
    <xf numFmtId="0" fontId="1" fillId="2" borderId="31" xfId="0" applyFont="1" applyFill="1" applyBorder="1"/>
    <xf numFmtId="0" fontId="9" fillId="2" borderId="0" xfId="0" applyFont="1" applyFill="1"/>
    <xf numFmtId="0" fontId="9" fillId="2" borderId="10" xfId="0" applyFont="1" applyFill="1" applyBorder="1"/>
    <xf numFmtId="165" fontId="5" fillId="2" borderId="16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vertical="center"/>
    </xf>
    <xf numFmtId="165" fontId="5" fillId="2" borderId="21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168" fontId="4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41" fontId="8" fillId="2" borderId="15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9" fontId="5" fillId="2" borderId="16" xfId="0" applyNumberFormat="1" applyFont="1" applyFill="1" applyBorder="1" applyAlignment="1">
      <alignment horizontal="center" vertical="center"/>
    </xf>
    <xf numFmtId="166" fontId="5" fillId="2" borderId="16" xfId="0" applyNumberFormat="1" applyFont="1" applyFill="1" applyBorder="1" applyAlignment="1">
      <alignment vertical="center"/>
    </xf>
    <xf numFmtId="166" fontId="5" fillId="2" borderId="21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1" fontId="4" fillId="0" borderId="1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1" fillId="0" borderId="0" xfId="0" applyFont="1"/>
    <xf numFmtId="0" fontId="5" fillId="2" borderId="16" xfId="0" applyFont="1" applyFill="1" applyBorder="1" applyAlignment="1">
      <alignment horizontal="center" vertical="center"/>
    </xf>
    <xf numFmtId="168" fontId="4" fillId="2" borderId="15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 wrapText="1"/>
    </xf>
    <xf numFmtId="166" fontId="4" fillId="2" borderId="15" xfId="0" applyNumberFormat="1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1" fontId="5" fillId="2" borderId="11" xfId="0" applyNumberFormat="1" applyFont="1" applyFill="1" applyBorder="1" applyAlignment="1">
      <alignment horizontal="center" vertical="center" wrapText="1"/>
    </xf>
    <xf numFmtId="41" fontId="5" fillId="2" borderId="12" xfId="0" applyNumberFormat="1" applyFont="1" applyFill="1" applyBorder="1" applyAlignment="1">
      <alignment horizontal="center" vertical="center" wrapText="1"/>
    </xf>
    <xf numFmtId="41" fontId="5" fillId="2" borderId="1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Z304"/>
  <sheetViews>
    <sheetView tabSelected="1" view="pageBreakPreview" zoomScale="37" zoomScaleNormal="60" zoomScaleSheetLayoutView="37" workbookViewId="0">
      <selection activeCell="L31" sqref="L31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9.42578125" style="1" customWidth="1"/>
    <col min="6" max="7" width="15.140625" style="1" customWidth="1"/>
    <col min="8" max="8" width="19.42578125" style="1" customWidth="1"/>
    <col min="9" max="9" width="15.140625" style="1" customWidth="1"/>
    <col min="10" max="10" width="19.140625" style="1" customWidth="1"/>
    <col min="11" max="11" width="17.28515625" style="1" customWidth="1"/>
    <col min="12" max="12" width="15.5703125" style="1" customWidth="1"/>
    <col min="13" max="13" width="17.7109375" style="1" customWidth="1"/>
    <col min="14" max="14" width="19.7109375" style="82" customWidth="1"/>
    <col min="15" max="15" width="17.140625" style="69" customWidth="1"/>
    <col min="16" max="16384" width="9.140625" style="1"/>
  </cols>
  <sheetData>
    <row r="1" spans="1:15" ht="111.75" customHeight="1" x14ac:dyDescent="0.25">
      <c r="L1" s="97" t="s">
        <v>309</v>
      </c>
      <c r="M1" s="97"/>
      <c r="N1" s="97"/>
      <c r="O1" s="97"/>
    </row>
    <row r="2" spans="1:15" ht="18.75" x14ac:dyDescent="0.25">
      <c r="A2" s="1"/>
      <c r="K2" s="2"/>
      <c r="N2" s="76"/>
      <c r="O2" s="76" t="s">
        <v>306</v>
      </c>
    </row>
    <row r="3" spans="1:15" ht="18.75" x14ac:dyDescent="0.25">
      <c r="A3" s="1"/>
      <c r="K3" s="2"/>
      <c r="N3" s="76"/>
      <c r="O3" s="76" t="s">
        <v>0</v>
      </c>
    </row>
    <row r="4" spans="1:15" ht="18.75" x14ac:dyDescent="0.25">
      <c r="A4" s="1"/>
      <c r="K4" s="2"/>
      <c r="N4" s="76"/>
      <c r="O4" s="76" t="s">
        <v>1</v>
      </c>
    </row>
    <row r="5" spans="1:15" ht="15.75" customHeight="1" x14ac:dyDescent="0.25">
      <c r="A5" s="1"/>
      <c r="K5" s="2"/>
      <c r="N5" s="76"/>
      <c r="O5" s="76" t="s">
        <v>297</v>
      </c>
    </row>
    <row r="6" spans="1:15" x14ac:dyDescent="0.25">
      <c r="A6" s="1"/>
      <c r="K6" s="2"/>
      <c r="N6" s="1"/>
      <c r="O6" s="68"/>
    </row>
    <row r="7" spans="1:15" x14ac:dyDescent="0.25">
      <c r="A7" s="1"/>
      <c r="K7" s="2"/>
      <c r="N7" s="1"/>
      <c r="O7" s="68"/>
    </row>
    <row r="8" spans="1:15" ht="66.75" customHeight="1" x14ac:dyDescent="0.25">
      <c r="A8" s="100" t="s">
        <v>308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9" spans="1:15" ht="52.5" customHeight="1" x14ac:dyDescent="0.25">
      <c r="A9" s="101" t="s">
        <v>2</v>
      </c>
      <c r="B9" s="98" t="s">
        <v>3</v>
      </c>
      <c r="C9" s="98" t="s">
        <v>4</v>
      </c>
      <c r="D9" s="103" t="s">
        <v>5</v>
      </c>
      <c r="E9" s="104"/>
      <c r="F9" s="104"/>
      <c r="G9" s="104"/>
      <c r="H9" s="104"/>
      <c r="I9" s="104"/>
      <c r="J9" s="104"/>
      <c r="K9" s="98" t="s">
        <v>6</v>
      </c>
      <c r="L9" s="107" t="s">
        <v>7</v>
      </c>
      <c r="M9" s="108"/>
      <c r="N9" s="113" t="s">
        <v>301</v>
      </c>
      <c r="O9" s="113" t="s">
        <v>303</v>
      </c>
    </row>
    <row r="10" spans="1:15" ht="33" customHeight="1" x14ac:dyDescent="0.25">
      <c r="A10" s="101"/>
      <c r="B10" s="99"/>
      <c r="C10" s="99"/>
      <c r="D10" s="105"/>
      <c r="E10" s="106"/>
      <c r="F10" s="106"/>
      <c r="G10" s="106"/>
      <c r="H10" s="106"/>
      <c r="I10" s="106"/>
      <c r="J10" s="106"/>
      <c r="K10" s="99"/>
      <c r="L10" s="109"/>
      <c r="M10" s="110"/>
      <c r="N10" s="113"/>
      <c r="O10" s="113"/>
    </row>
    <row r="11" spans="1:15" ht="15" customHeight="1" x14ac:dyDescent="0.25">
      <c r="A11" s="101"/>
      <c r="B11" s="99"/>
      <c r="C11" s="99"/>
      <c r="D11" s="114" t="s">
        <v>8</v>
      </c>
      <c r="E11" s="115"/>
      <c r="F11" s="114" t="s">
        <v>9</v>
      </c>
      <c r="G11" s="116"/>
      <c r="H11" s="115"/>
      <c r="I11" s="114" t="s">
        <v>10</v>
      </c>
      <c r="J11" s="115"/>
      <c r="K11" s="99"/>
      <c r="L11" s="111"/>
      <c r="M11" s="112"/>
      <c r="N11" s="113"/>
      <c r="O11" s="113"/>
    </row>
    <row r="12" spans="1:15" ht="123" customHeight="1" x14ac:dyDescent="0.25">
      <c r="A12" s="101"/>
      <c r="B12" s="102"/>
      <c r="C12" s="102"/>
      <c r="D12" s="10" t="s">
        <v>11</v>
      </c>
      <c r="E12" s="11" t="s">
        <v>300</v>
      </c>
      <c r="F12" s="10" t="s">
        <v>11</v>
      </c>
      <c r="G12" s="10" t="s">
        <v>12</v>
      </c>
      <c r="H12" s="11" t="s">
        <v>300</v>
      </c>
      <c r="I12" s="10" t="s">
        <v>11</v>
      </c>
      <c r="J12" s="11" t="s">
        <v>300</v>
      </c>
      <c r="K12" s="102"/>
      <c r="L12" s="12" t="s">
        <v>13</v>
      </c>
      <c r="M12" s="12" t="s">
        <v>14</v>
      </c>
      <c r="N12" s="113"/>
      <c r="O12" s="113"/>
    </row>
    <row r="13" spans="1:15" s="2" customFormat="1" ht="37.5" customHeight="1" x14ac:dyDescent="0.25">
      <c r="A13" s="3">
        <v>1</v>
      </c>
      <c r="B13" s="7">
        <v>2</v>
      </c>
      <c r="C13" s="9">
        <v>3</v>
      </c>
      <c r="D13" s="13">
        <v>4</v>
      </c>
      <c r="E13" s="13">
        <v>5</v>
      </c>
      <c r="F13" s="13">
        <v>6</v>
      </c>
      <c r="G13" s="13" t="s">
        <v>15</v>
      </c>
      <c r="H13" s="13">
        <v>7</v>
      </c>
      <c r="I13" s="13">
        <v>8</v>
      </c>
      <c r="J13" s="9">
        <v>9</v>
      </c>
      <c r="K13" s="9">
        <v>10</v>
      </c>
      <c r="L13" s="9">
        <v>11</v>
      </c>
      <c r="M13" s="9">
        <v>12</v>
      </c>
      <c r="N13" s="9">
        <v>13</v>
      </c>
      <c r="O13" s="9" t="s">
        <v>302</v>
      </c>
    </row>
    <row r="14" spans="1:15" s="19" customFormat="1" ht="48.75" customHeight="1" x14ac:dyDescent="0.25">
      <c r="A14" s="14"/>
      <c r="B14" s="117" t="s">
        <v>16</v>
      </c>
      <c r="C14" s="118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18"/>
      <c r="L14" s="6"/>
      <c r="M14" s="6"/>
      <c r="N14" s="6"/>
      <c r="O14" s="6"/>
    </row>
    <row r="15" spans="1:15" ht="26.25" customHeight="1" x14ac:dyDescent="0.25">
      <c r="A15" s="3">
        <v>1</v>
      </c>
      <c r="B15" s="119" t="s">
        <v>17</v>
      </c>
      <c r="C15" s="18" t="s">
        <v>18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18" t="s">
        <v>19</v>
      </c>
      <c r="L15" s="24">
        <v>1.0185</v>
      </c>
      <c r="M15" s="24">
        <v>1.8499999999999961E-2</v>
      </c>
      <c r="N15" s="78">
        <v>122470.37</v>
      </c>
      <c r="O15" s="23">
        <v>1469.6</v>
      </c>
    </row>
    <row r="16" spans="1:15" ht="26.25" customHeight="1" x14ac:dyDescent="0.25">
      <c r="A16" s="3">
        <v>2</v>
      </c>
      <c r="B16" s="120"/>
      <c r="C16" s="18" t="s">
        <v>20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18" t="s">
        <v>19</v>
      </c>
      <c r="L16" s="24">
        <v>1.0051000000000001</v>
      </c>
      <c r="M16" s="24">
        <v>5.1000000000001044E-3</v>
      </c>
      <c r="N16" s="78">
        <v>120855.37</v>
      </c>
      <c r="O16" s="23">
        <v>1450.3</v>
      </c>
    </row>
    <row r="17" spans="1:104" ht="26.25" customHeight="1" thickBot="1" x14ac:dyDescent="0.3">
      <c r="A17" s="3">
        <v>3</v>
      </c>
      <c r="B17" s="121"/>
      <c r="C17" s="4" t="s">
        <v>21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4" t="s">
        <v>19</v>
      </c>
      <c r="L17" s="24">
        <v>1.0113000000000001</v>
      </c>
      <c r="M17" s="24">
        <v>1.1300000000000088E-2</v>
      </c>
      <c r="N17" s="78">
        <v>121598.27</v>
      </c>
      <c r="O17" s="23">
        <v>1459.2</v>
      </c>
    </row>
    <row r="18" spans="1:104" s="33" customFormat="1" ht="26.25" customHeight="1" thickBot="1" x14ac:dyDescent="0.3">
      <c r="A18" s="3"/>
      <c r="B18" s="28" t="s">
        <v>22</v>
      </c>
      <c r="C18" s="28" t="s">
        <v>23</v>
      </c>
      <c r="D18" s="29">
        <v>0</v>
      </c>
      <c r="E18" s="30">
        <v>0</v>
      </c>
      <c r="F18" s="29">
        <v>749</v>
      </c>
      <c r="G18" s="29">
        <v>130</v>
      </c>
      <c r="H18" s="91" t="s">
        <v>23</v>
      </c>
      <c r="I18" s="29">
        <v>0</v>
      </c>
      <c r="J18" s="31">
        <v>0</v>
      </c>
      <c r="K18" s="28" t="s">
        <v>23</v>
      </c>
      <c r="L18" s="28" t="s">
        <v>23</v>
      </c>
      <c r="M18" s="32" t="s">
        <v>23</v>
      </c>
      <c r="N18" s="79">
        <v>364924.01</v>
      </c>
      <c r="O18" s="70">
        <v>4379.0999999999995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</row>
    <row r="19" spans="1:104" s="90" customFormat="1" ht="26.25" customHeight="1" x14ac:dyDescent="0.25">
      <c r="A19" s="83">
        <v>4</v>
      </c>
      <c r="B19" s="98" t="s">
        <v>24</v>
      </c>
      <c r="C19" s="84" t="s">
        <v>299</v>
      </c>
      <c r="D19" s="85">
        <v>0</v>
      </c>
      <c r="E19" s="86">
        <v>0</v>
      </c>
      <c r="F19" s="85" t="s">
        <v>304</v>
      </c>
      <c r="G19" s="85"/>
      <c r="H19" s="22">
        <v>1442.9</v>
      </c>
      <c r="I19" s="85">
        <v>0</v>
      </c>
      <c r="J19" s="86">
        <v>0</v>
      </c>
      <c r="K19" s="84" t="s">
        <v>25</v>
      </c>
      <c r="L19" s="89" t="s">
        <v>23</v>
      </c>
      <c r="M19" s="89" t="s">
        <v>23</v>
      </c>
      <c r="N19" s="88">
        <v>0</v>
      </c>
      <c r="O19" s="87">
        <v>24.1</v>
      </c>
    </row>
    <row r="20" spans="1:104" ht="26.25" customHeight="1" thickBot="1" x14ac:dyDescent="0.3">
      <c r="A20" s="3">
        <v>5</v>
      </c>
      <c r="B20" s="102"/>
      <c r="C20" s="4" t="s">
        <v>26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4" t="s">
        <v>19</v>
      </c>
      <c r="L20" s="24">
        <v>1.0013000000000001</v>
      </c>
      <c r="M20" s="24">
        <v>1.3000000000000789E-3</v>
      </c>
      <c r="N20" s="78">
        <v>120403.17</v>
      </c>
      <c r="O20" s="23">
        <v>1444.8</v>
      </c>
    </row>
    <row r="21" spans="1:104" s="33" customFormat="1" ht="26.25" customHeight="1" thickBot="1" x14ac:dyDescent="0.3">
      <c r="A21" s="3"/>
      <c r="B21" s="28" t="s">
        <v>22</v>
      </c>
      <c r="C21" s="28" t="s">
        <v>23</v>
      </c>
      <c r="D21" s="29">
        <v>0</v>
      </c>
      <c r="E21" s="30">
        <v>0</v>
      </c>
      <c r="F21" s="29">
        <v>405</v>
      </c>
      <c r="G21" s="29">
        <v>5</v>
      </c>
      <c r="H21" s="91" t="s">
        <v>23</v>
      </c>
      <c r="I21" s="29">
        <v>0</v>
      </c>
      <c r="J21" s="31">
        <v>0</v>
      </c>
      <c r="K21" s="28" t="s">
        <v>23</v>
      </c>
      <c r="L21" s="28" t="s">
        <v>23</v>
      </c>
      <c r="M21" s="32" t="s">
        <v>23</v>
      </c>
      <c r="N21" s="79">
        <v>120403.17</v>
      </c>
      <c r="O21" s="70">
        <f>1589.1-120.2</f>
        <v>1468.8999999999999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</row>
    <row r="22" spans="1:104" ht="26.25" customHeight="1" x14ac:dyDescent="0.25">
      <c r="A22" s="3">
        <v>6</v>
      </c>
      <c r="B22" s="98" t="s">
        <v>27</v>
      </c>
      <c r="C22" s="8" t="s">
        <v>28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9" t="s">
        <v>25</v>
      </c>
      <c r="L22" s="92">
        <v>1</v>
      </c>
      <c r="M22" s="36" t="s">
        <v>23</v>
      </c>
      <c r="N22" s="78">
        <v>36075</v>
      </c>
      <c r="O22" s="23">
        <v>432.9</v>
      </c>
    </row>
    <row r="23" spans="1:104" ht="26.25" customHeight="1" x14ac:dyDescent="0.25">
      <c r="A23" s="3">
        <v>7</v>
      </c>
      <c r="B23" s="99"/>
      <c r="C23" s="37" t="s">
        <v>29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18" t="s">
        <v>25</v>
      </c>
      <c r="L23" s="92">
        <v>1</v>
      </c>
      <c r="M23" s="36" t="s">
        <v>23</v>
      </c>
      <c r="N23" s="78">
        <v>36075</v>
      </c>
      <c r="O23" s="23">
        <v>432.9</v>
      </c>
    </row>
    <row r="24" spans="1:104" ht="26.25" customHeight="1" x14ac:dyDescent="0.25">
      <c r="A24" s="3">
        <v>8</v>
      </c>
      <c r="B24" s="99"/>
      <c r="C24" s="37" t="s">
        <v>30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18" t="s">
        <v>19</v>
      </c>
      <c r="L24" s="24">
        <v>1.0035000000000001</v>
      </c>
      <c r="M24" s="24">
        <v>3.5000000000000586E-3</v>
      </c>
      <c r="N24" s="78">
        <v>120661.56999999999</v>
      </c>
      <c r="O24" s="23">
        <v>1447.9</v>
      </c>
    </row>
    <row r="25" spans="1:104" ht="26.25" customHeight="1" x14ac:dyDescent="0.25">
      <c r="A25" s="3">
        <v>9</v>
      </c>
      <c r="B25" s="99"/>
      <c r="C25" s="37" t="s">
        <v>31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18" t="s">
        <v>19</v>
      </c>
      <c r="L25" s="24">
        <v>1.0047999999999999</v>
      </c>
      <c r="M25" s="24">
        <v>4.7999999999999154E-3</v>
      </c>
      <c r="N25" s="78">
        <v>120823.06999999999</v>
      </c>
      <c r="O25" s="23">
        <v>1449.9</v>
      </c>
    </row>
    <row r="26" spans="1:104" ht="26.25" customHeight="1" thickBot="1" x14ac:dyDescent="0.3">
      <c r="A26" s="3">
        <v>10</v>
      </c>
      <c r="B26" s="99"/>
      <c r="C26" s="5" t="s">
        <v>32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4" t="s">
        <v>19</v>
      </c>
      <c r="L26" s="24">
        <v>1.0066999999999999</v>
      </c>
      <c r="M26" s="24">
        <v>6.6999999999999282E-3</v>
      </c>
      <c r="N26" s="78">
        <v>121049.17</v>
      </c>
      <c r="O26" s="73">
        <v>1452.6</v>
      </c>
    </row>
    <row r="27" spans="1:104" s="33" customFormat="1" ht="26.25" customHeight="1" thickBot="1" x14ac:dyDescent="0.3">
      <c r="A27" s="3"/>
      <c r="B27" s="38" t="s">
        <v>22</v>
      </c>
      <c r="C27" s="38" t="s">
        <v>23</v>
      </c>
      <c r="D27" s="29">
        <v>173</v>
      </c>
      <c r="E27" s="91" t="s">
        <v>23</v>
      </c>
      <c r="F27" s="29">
        <v>686</v>
      </c>
      <c r="G27" s="29">
        <v>56</v>
      </c>
      <c r="H27" s="91" t="s">
        <v>23</v>
      </c>
      <c r="I27" s="29">
        <v>0</v>
      </c>
      <c r="J27" s="31">
        <v>0</v>
      </c>
      <c r="K27" s="28" t="s">
        <v>23</v>
      </c>
      <c r="L27" s="39" t="s">
        <v>23</v>
      </c>
      <c r="M27" s="39" t="s">
        <v>23</v>
      </c>
      <c r="N27" s="80">
        <v>434683.81</v>
      </c>
      <c r="O27" s="74">
        <v>5216.2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</row>
    <row r="28" spans="1:104" ht="26.25" customHeight="1" thickBot="1" x14ac:dyDescent="0.3">
      <c r="A28" s="3">
        <v>11</v>
      </c>
      <c r="B28" s="7" t="s">
        <v>33</v>
      </c>
      <c r="C28" s="7" t="s">
        <v>34</v>
      </c>
      <c r="D28" s="40">
        <v>0</v>
      </c>
      <c r="E28" s="22">
        <v>0</v>
      </c>
      <c r="F28" s="40">
        <v>0</v>
      </c>
      <c r="G28" s="40"/>
      <c r="H28" s="22">
        <v>0</v>
      </c>
      <c r="I28" s="40">
        <v>1058</v>
      </c>
      <c r="J28" s="22">
        <v>2885.8</v>
      </c>
      <c r="K28" s="25" t="s">
        <v>19</v>
      </c>
      <c r="L28" s="92">
        <v>1</v>
      </c>
      <c r="M28" s="41" t="s">
        <v>23</v>
      </c>
      <c r="N28" s="78">
        <v>240483.33</v>
      </c>
      <c r="O28" s="73">
        <v>2885.8</v>
      </c>
    </row>
    <row r="29" spans="1:104" s="33" customFormat="1" ht="26.25" customHeight="1" thickBot="1" x14ac:dyDescent="0.3">
      <c r="A29" s="3"/>
      <c r="B29" s="28" t="s">
        <v>22</v>
      </c>
      <c r="C29" s="28" t="s">
        <v>23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91" t="s">
        <v>23</v>
      </c>
      <c r="K29" s="28" t="s">
        <v>23</v>
      </c>
      <c r="L29" s="39" t="s">
        <v>23</v>
      </c>
      <c r="M29" s="39" t="s">
        <v>23</v>
      </c>
      <c r="N29" s="80">
        <v>240483.33</v>
      </c>
      <c r="O29" s="71">
        <v>2885.8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ht="26.25" customHeight="1" x14ac:dyDescent="0.25">
      <c r="A30" s="3">
        <v>12</v>
      </c>
      <c r="B30" s="119" t="s">
        <v>35</v>
      </c>
      <c r="C30" s="9" t="s">
        <v>36</v>
      </c>
      <c r="D30" s="34">
        <v>0</v>
      </c>
      <c r="E30" s="22">
        <v>0</v>
      </c>
      <c r="F30" s="34">
        <v>493</v>
      </c>
      <c r="G30" s="77"/>
      <c r="H30" s="22">
        <v>1442.9</v>
      </c>
      <c r="I30" s="34">
        <v>0</v>
      </c>
      <c r="J30" s="22">
        <v>0</v>
      </c>
      <c r="K30" s="9" t="s">
        <v>25</v>
      </c>
      <c r="L30" s="24">
        <v>0.7</v>
      </c>
      <c r="M30" s="24">
        <v>0</v>
      </c>
      <c r="N30" s="78">
        <v>84166.67</v>
      </c>
      <c r="O30" s="23">
        <v>1010</v>
      </c>
    </row>
    <row r="31" spans="1:104" ht="26.25" customHeight="1" x14ac:dyDescent="0.25">
      <c r="A31" s="3">
        <v>13</v>
      </c>
      <c r="B31" s="120"/>
      <c r="C31" s="18" t="s">
        <v>37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18" t="s">
        <v>19</v>
      </c>
      <c r="L31" s="24">
        <v>1</v>
      </c>
      <c r="M31" s="24">
        <v>0</v>
      </c>
      <c r="N31" s="78">
        <v>120241.67</v>
      </c>
      <c r="O31" s="23">
        <v>1442.9</v>
      </c>
    </row>
    <row r="32" spans="1:104" ht="26.25" customHeight="1" thickBot="1" x14ac:dyDescent="0.3">
      <c r="A32" s="3">
        <v>14</v>
      </c>
      <c r="B32" s="121"/>
      <c r="C32" s="4" t="s">
        <v>38</v>
      </c>
      <c r="D32" s="27">
        <v>0</v>
      </c>
      <c r="E32" s="22">
        <v>0</v>
      </c>
      <c r="F32" s="27">
        <v>533</v>
      </c>
      <c r="G32" s="40"/>
      <c r="H32" s="22">
        <v>1442.9</v>
      </c>
      <c r="I32" s="27">
        <v>0</v>
      </c>
      <c r="J32" s="22">
        <v>0</v>
      </c>
      <c r="K32" s="4" t="s">
        <v>25</v>
      </c>
      <c r="L32" s="75">
        <v>0.1</v>
      </c>
      <c r="M32" s="36" t="s">
        <v>23</v>
      </c>
      <c r="N32" s="78">
        <v>12025</v>
      </c>
      <c r="O32" s="23">
        <v>144.30000000000001</v>
      </c>
    </row>
    <row r="33" spans="1:104" s="33" customFormat="1" ht="26.25" customHeight="1" thickBot="1" x14ac:dyDescent="0.3">
      <c r="A33" s="3"/>
      <c r="B33" s="28" t="s">
        <v>22</v>
      </c>
      <c r="C33" s="28" t="s">
        <v>23</v>
      </c>
      <c r="D33" s="29">
        <v>0</v>
      </c>
      <c r="E33" s="30">
        <v>0</v>
      </c>
      <c r="F33" s="29">
        <v>1747</v>
      </c>
      <c r="G33" s="29">
        <v>0</v>
      </c>
      <c r="H33" s="91" t="s">
        <v>23</v>
      </c>
      <c r="I33" s="29">
        <v>0</v>
      </c>
      <c r="J33" s="31">
        <v>0</v>
      </c>
      <c r="K33" s="28" t="s">
        <v>23</v>
      </c>
      <c r="L33" s="39" t="s">
        <v>23</v>
      </c>
      <c r="M33" s="39" t="s">
        <v>23</v>
      </c>
      <c r="N33" s="80">
        <v>216433.34</v>
      </c>
      <c r="O33" s="71">
        <v>2597.2000000000003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ht="26.25" customHeight="1" x14ac:dyDescent="0.25">
      <c r="A34" s="3">
        <v>15</v>
      </c>
      <c r="B34" s="98" t="s">
        <v>39</v>
      </c>
      <c r="C34" s="42" t="s">
        <v>40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26" t="s">
        <v>19</v>
      </c>
      <c r="L34" s="24">
        <v>1</v>
      </c>
      <c r="M34" s="24">
        <v>0</v>
      </c>
      <c r="N34" s="78">
        <v>120241.67</v>
      </c>
      <c r="O34" s="23">
        <v>1442.9</v>
      </c>
    </row>
    <row r="35" spans="1:104" ht="26.25" customHeight="1" x14ac:dyDescent="0.25">
      <c r="A35" s="3">
        <v>16</v>
      </c>
      <c r="B35" s="99"/>
      <c r="C35" s="43" t="s">
        <v>41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3" t="s">
        <v>19</v>
      </c>
      <c r="L35" s="24">
        <v>1</v>
      </c>
      <c r="M35" s="44" t="s">
        <v>23</v>
      </c>
      <c r="N35" s="78">
        <v>240483.33</v>
      </c>
      <c r="O35" s="23">
        <v>2885.8</v>
      </c>
    </row>
    <row r="36" spans="1:104" ht="26.25" customHeight="1" x14ac:dyDescent="0.25">
      <c r="A36" s="3">
        <v>17</v>
      </c>
      <c r="B36" s="99"/>
      <c r="C36" s="43" t="s">
        <v>42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3" t="s">
        <v>19</v>
      </c>
      <c r="L36" s="24">
        <v>1</v>
      </c>
      <c r="M36" s="24">
        <v>0</v>
      </c>
      <c r="N36" s="78">
        <v>120241.67</v>
      </c>
      <c r="O36" s="23">
        <v>1442.9</v>
      </c>
    </row>
    <row r="37" spans="1:104" ht="26.25" customHeight="1" x14ac:dyDescent="0.25">
      <c r="A37" s="3">
        <v>18</v>
      </c>
      <c r="B37" s="99"/>
      <c r="C37" s="43" t="s">
        <v>43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3" t="s">
        <v>19</v>
      </c>
      <c r="L37" s="24">
        <v>1</v>
      </c>
      <c r="M37" s="24">
        <v>0</v>
      </c>
      <c r="N37" s="78">
        <v>120241.67</v>
      </c>
      <c r="O37" s="23">
        <v>1442.9</v>
      </c>
    </row>
    <row r="38" spans="1:104" ht="26.25" customHeight="1" x14ac:dyDescent="0.25">
      <c r="A38" s="3">
        <v>19</v>
      </c>
      <c r="B38" s="99"/>
      <c r="C38" s="43" t="s">
        <v>44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3" t="s">
        <v>19</v>
      </c>
      <c r="L38" s="24">
        <v>1</v>
      </c>
      <c r="M38" s="24">
        <v>0</v>
      </c>
      <c r="N38" s="78">
        <v>120241.67</v>
      </c>
      <c r="O38" s="23">
        <v>1442.9</v>
      </c>
    </row>
    <row r="39" spans="1:104" ht="26.25" customHeight="1" x14ac:dyDescent="0.25">
      <c r="A39" s="3">
        <v>20</v>
      </c>
      <c r="B39" s="99"/>
      <c r="C39" s="43" t="s">
        <v>45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3" t="s">
        <v>19</v>
      </c>
      <c r="L39" s="24">
        <v>1</v>
      </c>
      <c r="M39" s="24">
        <v>0</v>
      </c>
      <c r="N39" s="78">
        <v>120241.67</v>
      </c>
      <c r="O39" s="23">
        <v>1442.9</v>
      </c>
    </row>
    <row r="40" spans="1:104" ht="26.25" customHeight="1" x14ac:dyDescent="0.25">
      <c r="A40" s="3">
        <v>21</v>
      </c>
      <c r="B40" s="99"/>
      <c r="C40" s="43" t="s">
        <v>46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3" t="s">
        <v>19</v>
      </c>
      <c r="L40" s="24">
        <v>1</v>
      </c>
      <c r="M40" s="24">
        <v>0</v>
      </c>
      <c r="N40" s="78">
        <v>120241.67</v>
      </c>
      <c r="O40" s="23">
        <v>1442.9</v>
      </c>
    </row>
    <row r="41" spans="1:104" ht="26.25" customHeight="1" x14ac:dyDescent="0.25">
      <c r="A41" s="3">
        <v>22</v>
      </c>
      <c r="B41" s="99"/>
      <c r="C41" s="43" t="s">
        <v>47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3" t="s">
        <v>19</v>
      </c>
      <c r="L41" s="24">
        <v>1</v>
      </c>
      <c r="M41" s="24">
        <v>0</v>
      </c>
      <c r="N41" s="78">
        <v>120241.67</v>
      </c>
      <c r="O41" s="23">
        <v>1442.9</v>
      </c>
    </row>
    <row r="42" spans="1:104" ht="26.25" customHeight="1" x14ac:dyDescent="0.25">
      <c r="A42" s="3">
        <v>23</v>
      </c>
      <c r="B42" s="99"/>
      <c r="C42" s="43" t="s">
        <v>48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3" t="s">
        <v>19</v>
      </c>
      <c r="L42" s="24">
        <v>1</v>
      </c>
      <c r="M42" s="24">
        <v>0</v>
      </c>
      <c r="N42" s="78">
        <v>120241.67</v>
      </c>
      <c r="O42" s="23">
        <v>1442.9</v>
      </c>
    </row>
    <row r="43" spans="1:104" ht="26.25" customHeight="1" x14ac:dyDescent="0.25">
      <c r="A43" s="3">
        <v>24</v>
      </c>
      <c r="B43" s="99"/>
      <c r="C43" s="43" t="s">
        <v>49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3" t="s">
        <v>19</v>
      </c>
      <c r="L43" s="24">
        <v>1</v>
      </c>
      <c r="M43" s="24">
        <v>0</v>
      </c>
      <c r="N43" s="78">
        <v>120241.67</v>
      </c>
      <c r="O43" s="23">
        <v>1442.9</v>
      </c>
    </row>
    <row r="44" spans="1:104" ht="26.25" customHeight="1" x14ac:dyDescent="0.25">
      <c r="A44" s="3">
        <v>25</v>
      </c>
      <c r="B44" s="99"/>
      <c r="C44" s="43" t="s">
        <v>50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3" t="s">
        <v>19</v>
      </c>
      <c r="L44" s="24">
        <v>1</v>
      </c>
      <c r="M44" s="44" t="s">
        <v>23</v>
      </c>
      <c r="N44" s="78">
        <v>240483.33</v>
      </c>
      <c r="O44" s="23">
        <v>2885.8</v>
      </c>
    </row>
    <row r="45" spans="1:104" ht="26.25" customHeight="1" x14ac:dyDescent="0.25">
      <c r="A45" s="3">
        <v>26</v>
      </c>
      <c r="B45" s="99"/>
      <c r="C45" s="43" t="s">
        <v>51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3" t="s">
        <v>19</v>
      </c>
      <c r="L45" s="24">
        <v>1</v>
      </c>
      <c r="M45" s="24">
        <v>0</v>
      </c>
      <c r="N45" s="78">
        <v>120241.67</v>
      </c>
      <c r="O45" s="23">
        <v>1442.9</v>
      </c>
    </row>
    <row r="46" spans="1:104" ht="26.25" customHeight="1" x14ac:dyDescent="0.25">
      <c r="A46" s="3">
        <v>27</v>
      </c>
      <c r="B46" s="99"/>
      <c r="C46" s="43" t="s">
        <v>52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3" t="s">
        <v>19</v>
      </c>
      <c r="L46" s="24">
        <v>1</v>
      </c>
      <c r="M46" s="24">
        <v>0</v>
      </c>
      <c r="N46" s="78">
        <v>120241.67</v>
      </c>
      <c r="O46" s="23">
        <v>1442.9</v>
      </c>
    </row>
    <row r="47" spans="1:104" ht="26.25" customHeight="1" x14ac:dyDescent="0.25">
      <c r="A47" s="3">
        <v>28</v>
      </c>
      <c r="B47" s="99"/>
      <c r="C47" s="43" t="s">
        <v>53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3" t="s">
        <v>19</v>
      </c>
      <c r="L47" s="24">
        <v>1</v>
      </c>
      <c r="M47" s="24">
        <v>0</v>
      </c>
      <c r="N47" s="78">
        <v>120241.67</v>
      </c>
      <c r="O47" s="23">
        <v>1442.9</v>
      </c>
    </row>
    <row r="48" spans="1:104" ht="26.25" customHeight="1" x14ac:dyDescent="0.25">
      <c r="A48" s="3">
        <v>29</v>
      </c>
      <c r="B48" s="99"/>
      <c r="C48" s="43" t="s">
        <v>54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3" t="s">
        <v>19</v>
      </c>
      <c r="L48" s="24">
        <v>1</v>
      </c>
      <c r="M48" s="24">
        <v>0</v>
      </c>
      <c r="N48" s="78">
        <v>120241.67</v>
      </c>
      <c r="O48" s="23">
        <v>1442.9</v>
      </c>
    </row>
    <row r="49" spans="1:104" ht="26.25" customHeight="1" x14ac:dyDescent="0.25">
      <c r="A49" s="3">
        <v>30</v>
      </c>
      <c r="B49" s="99"/>
      <c r="C49" s="43" t="s">
        <v>55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3" t="s">
        <v>19</v>
      </c>
      <c r="L49" s="24">
        <v>1</v>
      </c>
      <c r="M49" s="24">
        <v>0</v>
      </c>
      <c r="N49" s="78">
        <v>120241.67</v>
      </c>
      <c r="O49" s="23">
        <v>1442.9</v>
      </c>
    </row>
    <row r="50" spans="1:104" ht="26.25" customHeight="1" x14ac:dyDescent="0.25">
      <c r="A50" s="3">
        <v>31</v>
      </c>
      <c r="B50" s="99"/>
      <c r="C50" s="43" t="s">
        <v>56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3" t="s">
        <v>19</v>
      </c>
      <c r="L50" s="24">
        <v>1</v>
      </c>
      <c r="M50" s="24">
        <v>0</v>
      </c>
      <c r="N50" s="78">
        <v>120241.67</v>
      </c>
      <c r="O50" s="23">
        <v>1442.9</v>
      </c>
    </row>
    <row r="51" spans="1:104" ht="26.25" customHeight="1" x14ac:dyDescent="0.25">
      <c r="A51" s="3">
        <v>32</v>
      </c>
      <c r="B51" s="99"/>
      <c r="C51" s="43" t="s">
        <v>57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3" t="s">
        <v>19</v>
      </c>
      <c r="L51" s="24">
        <v>1</v>
      </c>
      <c r="M51" s="24">
        <v>0</v>
      </c>
      <c r="N51" s="78">
        <v>120241.67</v>
      </c>
      <c r="O51" s="23">
        <v>1442.9</v>
      </c>
    </row>
    <row r="52" spans="1:104" ht="26.25" customHeight="1" x14ac:dyDescent="0.25">
      <c r="A52" s="3">
        <v>33</v>
      </c>
      <c r="B52" s="99"/>
      <c r="C52" s="43" t="s">
        <v>58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3" t="s">
        <v>19</v>
      </c>
      <c r="L52" s="24">
        <v>1</v>
      </c>
      <c r="M52" s="24">
        <v>0</v>
      </c>
      <c r="N52" s="78">
        <v>120241.67</v>
      </c>
      <c r="O52" s="23">
        <v>1442.9</v>
      </c>
    </row>
    <row r="53" spans="1:104" ht="26.25" customHeight="1" x14ac:dyDescent="0.25">
      <c r="A53" s="3">
        <v>34</v>
      </c>
      <c r="B53" s="99"/>
      <c r="C53" s="43" t="s">
        <v>59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3" t="s">
        <v>19</v>
      </c>
      <c r="L53" s="24">
        <v>1</v>
      </c>
      <c r="M53" s="24">
        <v>0</v>
      </c>
      <c r="N53" s="78">
        <v>120241.67</v>
      </c>
      <c r="O53" s="23">
        <v>1442.9</v>
      </c>
    </row>
    <row r="54" spans="1:104" ht="26.25" customHeight="1" x14ac:dyDescent="0.25">
      <c r="A54" s="3">
        <v>35</v>
      </c>
      <c r="B54" s="99"/>
      <c r="C54" s="43" t="s">
        <v>60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3" t="s">
        <v>19</v>
      </c>
      <c r="L54" s="24">
        <v>1</v>
      </c>
      <c r="M54" s="24">
        <v>0</v>
      </c>
      <c r="N54" s="78">
        <v>120241.67</v>
      </c>
      <c r="O54" s="23">
        <v>1442.9</v>
      </c>
    </row>
    <row r="55" spans="1:104" ht="26.25" customHeight="1" x14ac:dyDescent="0.25">
      <c r="A55" s="3">
        <v>36</v>
      </c>
      <c r="B55" s="99"/>
      <c r="C55" s="43" t="s">
        <v>61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3" t="s">
        <v>19</v>
      </c>
      <c r="L55" s="24">
        <v>1</v>
      </c>
      <c r="M55" s="24">
        <v>0</v>
      </c>
      <c r="N55" s="78">
        <v>120241.67</v>
      </c>
      <c r="O55" s="23">
        <v>1442.9</v>
      </c>
    </row>
    <row r="56" spans="1:104" ht="26.25" customHeight="1" thickBot="1" x14ac:dyDescent="0.3">
      <c r="A56" s="3">
        <v>37</v>
      </c>
      <c r="B56" s="102"/>
      <c r="C56" s="45" t="s">
        <v>62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20" t="s">
        <v>19</v>
      </c>
      <c r="L56" s="24">
        <v>1</v>
      </c>
      <c r="M56" s="24">
        <v>0</v>
      </c>
      <c r="N56" s="78">
        <v>120241.67</v>
      </c>
      <c r="O56" s="23">
        <v>1442.9</v>
      </c>
    </row>
    <row r="57" spans="1:104" s="33" customFormat="1" ht="26.25" customHeight="1" thickBot="1" x14ac:dyDescent="0.3">
      <c r="A57" s="3"/>
      <c r="B57" s="28" t="s">
        <v>22</v>
      </c>
      <c r="C57" s="28" t="s">
        <v>23</v>
      </c>
      <c r="D57" s="29">
        <v>0</v>
      </c>
      <c r="E57" s="30">
        <v>0</v>
      </c>
      <c r="F57" s="29">
        <v>8018</v>
      </c>
      <c r="G57" s="29">
        <v>0</v>
      </c>
      <c r="H57" s="91" t="s">
        <v>23</v>
      </c>
      <c r="I57" s="29">
        <v>2406</v>
      </c>
      <c r="J57" s="91" t="s">
        <v>23</v>
      </c>
      <c r="K57" s="28" t="s">
        <v>23</v>
      </c>
      <c r="L57" s="39" t="s">
        <v>23</v>
      </c>
      <c r="M57" s="39" t="s">
        <v>23</v>
      </c>
      <c r="N57" s="80">
        <v>3006041.7299999991</v>
      </c>
      <c r="O57" s="71">
        <v>36072.500000000015</v>
      </c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</row>
    <row r="58" spans="1:104" ht="26.25" customHeight="1" x14ac:dyDescent="0.25">
      <c r="A58" s="3">
        <v>38</v>
      </c>
      <c r="B58" s="98" t="s">
        <v>63</v>
      </c>
      <c r="C58" s="9" t="s">
        <v>64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9" t="s">
        <v>19</v>
      </c>
      <c r="L58" s="24">
        <v>1.0073000000000001</v>
      </c>
      <c r="M58" s="24">
        <v>7.3000000000000842E-3</v>
      </c>
      <c r="N58" s="78">
        <v>121113.77</v>
      </c>
      <c r="O58" s="23">
        <v>1453.4</v>
      </c>
    </row>
    <row r="59" spans="1:104" ht="26.25" customHeight="1" x14ac:dyDescent="0.25">
      <c r="A59" s="3">
        <v>39</v>
      </c>
      <c r="B59" s="99"/>
      <c r="C59" s="18" t="s">
        <v>65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18" t="s">
        <v>19</v>
      </c>
      <c r="L59" s="24">
        <v>1.0279</v>
      </c>
      <c r="M59" s="24">
        <v>2.7900000000000036E-2</v>
      </c>
      <c r="N59" s="78">
        <v>123600.87</v>
      </c>
      <c r="O59" s="23">
        <v>1483.2</v>
      </c>
    </row>
    <row r="60" spans="1:104" ht="26.25" customHeight="1" x14ac:dyDescent="0.25">
      <c r="A60" s="3">
        <v>40</v>
      </c>
      <c r="B60" s="99"/>
      <c r="C60" s="18" t="s">
        <v>66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18" t="s">
        <v>19</v>
      </c>
      <c r="L60" s="24">
        <v>1.0019</v>
      </c>
      <c r="M60" s="24">
        <v>1.9000000000000128E-3</v>
      </c>
      <c r="N60" s="78">
        <v>120467.77</v>
      </c>
      <c r="O60" s="23">
        <v>1445.6</v>
      </c>
    </row>
    <row r="61" spans="1:104" ht="26.25" customHeight="1" x14ac:dyDescent="0.25">
      <c r="A61" s="3">
        <v>41</v>
      </c>
      <c r="B61" s="99"/>
      <c r="C61" s="18" t="s">
        <v>67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18" t="s">
        <v>19</v>
      </c>
      <c r="L61" s="24">
        <v>1.0164</v>
      </c>
      <c r="M61" s="24">
        <v>1.639999999999997E-2</v>
      </c>
      <c r="N61" s="78">
        <v>122211.97</v>
      </c>
      <c r="O61" s="23">
        <v>1466.5</v>
      </c>
    </row>
    <row r="62" spans="1:104" ht="26.25" customHeight="1" x14ac:dyDescent="0.25">
      <c r="A62" s="3">
        <v>42</v>
      </c>
      <c r="B62" s="99"/>
      <c r="C62" s="18" t="s">
        <v>68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18" t="s">
        <v>19</v>
      </c>
      <c r="L62" s="24">
        <v>1.0026999999999999</v>
      </c>
      <c r="M62" s="24">
        <v>2.6999999999999247E-3</v>
      </c>
      <c r="N62" s="78">
        <v>120564.67</v>
      </c>
      <c r="O62" s="23">
        <v>1446.8</v>
      </c>
    </row>
    <row r="63" spans="1:104" ht="26.25" customHeight="1" x14ac:dyDescent="0.25">
      <c r="A63" s="3">
        <v>43</v>
      </c>
      <c r="B63" s="99"/>
      <c r="C63" s="18" t="s">
        <v>69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18" t="s">
        <v>19</v>
      </c>
      <c r="L63" s="24">
        <v>1.0032000000000001</v>
      </c>
      <c r="M63" s="24">
        <v>3.2000000000000917E-3</v>
      </c>
      <c r="N63" s="78">
        <v>120629.27</v>
      </c>
      <c r="O63" s="23">
        <v>1447.6</v>
      </c>
    </row>
    <row r="64" spans="1:104" ht="26.25" customHeight="1" x14ac:dyDescent="0.25">
      <c r="A64" s="3">
        <v>44</v>
      </c>
      <c r="B64" s="99"/>
      <c r="C64" s="18" t="s">
        <v>70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18" t="s">
        <v>19</v>
      </c>
      <c r="L64" s="24">
        <v>1.0043</v>
      </c>
      <c r="M64" s="24">
        <v>4.2999999999999705E-3</v>
      </c>
      <c r="N64" s="78">
        <v>120758.47</v>
      </c>
      <c r="O64" s="23">
        <v>1449.1</v>
      </c>
    </row>
    <row r="65" spans="1:104" ht="26.25" customHeight="1" x14ac:dyDescent="0.25">
      <c r="A65" s="3">
        <v>45</v>
      </c>
      <c r="B65" s="99"/>
      <c r="C65" s="18" t="s">
        <v>71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18" t="s">
        <v>19</v>
      </c>
      <c r="L65" s="24">
        <v>1.0029999999999999</v>
      </c>
      <c r="M65" s="24">
        <v>2.9999999999998916E-3</v>
      </c>
      <c r="N65" s="78">
        <v>120596.97</v>
      </c>
      <c r="O65" s="23">
        <v>1447.2</v>
      </c>
    </row>
    <row r="66" spans="1:104" ht="26.25" customHeight="1" x14ac:dyDescent="0.25">
      <c r="A66" s="3">
        <v>46</v>
      </c>
      <c r="B66" s="99"/>
      <c r="C66" s="18" t="s">
        <v>72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18" t="s">
        <v>19</v>
      </c>
      <c r="L66" s="24">
        <v>1.0056</v>
      </c>
      <c r="M66" s="24">
        <v>5.6000000000000494E-3</v>
      </c>
      <c r="N66" s="78">
        <v>120919.97</v>
      </c>
      <c r="O66" s="23">
        <v>1451</v>
      </c>
    </row>
    <row r="67" spans="1:104" ht="26.25" customHeight="1" x14ac:dyDescent="0.25">
      <c r="A67" s="3">
        <v>47</v>
      </c>
      <c r="B67" s="99"/>
      <c r="C67" s="18" t="s">
        <v>73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18" t="s">
        <v>19</v>
      </c>
      <c r="L67" s="24">
        <v>1.0038</v>
      </c>
      <c r="M67" s="24">
        <v>3.8000000000000256E-3</v>
      </c>
      <c r="N67" s="78">
        <v>120693.87</v>
      </c>
      <c r="O67" s="23">
        <v>1448.3</v>
      </c>
    </row>
    <row r="68" spans="1:104" ht="26.25" customHeight="1" x14ac:dyDescent="0.25">
      <c r="A68" s="3">
        <v>48</v>
      </c>
      <c r="B68" s="99"/>
      <c r="C68" s="18" t="s">
        <v>74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18" t="s">
        <v>19</v>
      </c>
      <c r="L68" s="24">
        <v>1.0187999999999999</v>
      </c>
      <c r="M68" s="24">
        <v>1.8799999999999928E-2</v>
      </c>
      <c r="N68" s="78">
        <v>122502.67</v>
      </c>
      <c r="O68" s="23">
        <v>1470</v>
      </c>
    </row>
    <row r="69" spans="1:104" ht="26.25" customHeight="1" thickBot="1" x14ac:dyDescent="0.3">
      <c r="A69" s="3">
        <v>49</v>
      </c>
      <c r="B69" s="102"/>
      <c r="C69" s="4" t="s">
        <v>75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4" t="s">
        <v>19</v>
      </c>
      <c r="L69" s="24">
        <v>1.0056</v>
      </c>
      <c r="M69" s="24">
        <v>5.6000000000000494E-3</v>
      </c>
      <c r="N69" s="78">
        <v>120919.97</v>
      </c>
      <c r="O69" s="23">
        <v>1451</v>
      </c>
    </row>
    <row r="70" spans="1:104" s="33" customFormat="1" ht="26.25" customHeight="1" thickBot="1" x14ac:dyDescent="0.3">
      <c r="A70" s="3"/>
      <c r="B70" s="28" t="s">
        <v>22</v>
      </c>
      <c r="C70" s="28" t="s">
        <v>23</v>
      </c>
      <c r="D70" s="29">
        <v>0</v>
      </c>
      <c r="E70" s="30">
        <v>0</v>
      </c>
      <c r="F70" s="29">
        <v>3414</v>
      </c>
      <c r="G70" s="29">
        <v>374</v>
      </c>
      <c r="H70" s="91" t="s">
        <v>23</v>
      </c>
      <c r="I70" s="29">
        <v>0</v>
      </c>
      <c r="J70" s="31">
        <v>0</v>
      </c>
      <c r="K70" s="28" t="s">
        <v>23</v>
      </c>
      <c r="L70" s="39" t="s">
        <v>23</v>
      </c>
      <c r="M70" s="39" t="s">
        <v>23</v>
      </c>
      <c r="N70" s="80">
        <v>1454980.24</v>
      </c>
      <c r="O70" s="71">
        <v>17459.7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</row>
    <row r="71" spans="1:104" ht="26.25" customHeight="1" x14ac:dyDescent="0.25">
      <c r="A71" s="3">
        <v>50</v>
      </c>
      <c r="B71" s="98" t="s">
        <v>76</v>
      </c>
      <c r="C71" s="9" t="s">
        <v>77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9" t="s">
        <v>19</v>
      </c>
      <c r="L71" s="24">
        <v>1</v>
      </c>
      <c r="M71" s="24">
        <v>0</v>
      </c>
      <c r="N71" s="78">
        <v>120241.67</v>
      </c>
      <c r="O71" s="23">
        <v>1442.9</v>
      </c>
    </row>
    <row r="72" spans="1:104" ht="26.25" customHeight="1" x14ac:dyDescent="0.25">
      <c r="A72" s="3">
        <v>51</v>
      </c>
      <c r="B72" s="99"/>
      <c r="C72" s="18" t="s">
        <v>78</v>
      </c>
      <c r="D72" s="21">
        <v>0</v>
      </c>
      <c r="E72" s="22">
        <v>0</v>
      </c>
      <c r="F72" s="21">
        <v>571</v>
      </c>
      <c r="G72" s="34"/>
      <c r="H72" s="22">
        <v>1442.9</v>
      </c>
      <c r="I72" s="21">
        <v>0</v>
      </c>
      <c r="J72" s="22">
        <v>0</v>
      </c>
      <c r="K72" s="18" t="s">
        <v>25</v>
      </c>
      <c r="L72" s="24">
        <v>0.7</v>
      </c>
      <c r="M72" s="24">
        <v>0</v>
      </c>
      <c r="N72" s="78">
        <v>84166.67</v>
      </c>
      <c r="O72" s="23">
        <v>1010</v>
      </c>
    </row>
    <row r="73" spans="1:104" ht="26.25" customHeight="1" x14ac:dyDescent="0.25">
      <c r="A73" s="3">
        <v>52</v>
      </c>
      <c r="B73" s="99"/>
      <c r="C73" s="18" t="s">
        <v>79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18" t="s">
        <v>19</v>
      </c>
      <c r="L73" s="24">
        <v>1</v>
      </c>
      <c r="M73" s="24">
        <v>0</v>
      </c>
      <c r="N73" s="78">
        <v>120241.67</v>
      </c>
      <c r="O73" s="23">
        <v>1442.9</v>
      </c>
    </row>
    <row r="74" spans="1:104" ht="26.25" customHeight="1" x14ac:dyDescent="0.25">
      <c r="A74" s="3">
        <v>53</v>
      </c>
      <c r="B74" s="99"/>
      <c r="C74" s="18" t="s">
        <v>80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18" t="s">
        <v>19</v>
      </c>
      <c r="L74" s="24">
        <v>1</v>
      </c>
      <c r="M74" s="24">
        <v>0</v>
      </c>
      <c r="N74" s="78">
        <v>120241.67</v>
      </c>
      <c r="O74" s="23">
        <v>1442.9</v>
      </c>
    </row>
    <row r="75" spans="1:104" ht="26.25" customHeight="1" x14ac:dyDescent="0.25">
      <c r="A75" s="3">
        <v>54</v>
      </c>
      <c r="B75" s="99"/>
      <c r="C75" s="18" t="s">
        <v>81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18" t="s">
        <v>19</v>
      </c>
      <c r="L75" s="24">
        <v>1</v>
      </c>
      <c r="M75" s="24">
        <v>0</v>
      </c>
      <c r="N75" s="78">
        <v>120241.67</v>
      </c>
      <c r="O75" s="23">
        <v>1442.9</v>
      </c>
    </row>
    <row r="76" spans="1:104" ht="26.25" customHeight="1" x14ac:dyDescent="0.25">
      <c r="A76" s="3">
        <v>55</v>
      </c>
      <c r="B76" s="99"/>
      <c r="C76" s="18" t="s">
        <v>82</v>
      </c>
      <c r="D76" s="21">
        <v>0</v>
      </c>
      <c r="E76" s="22">
        <v>0</v>
      </c>
      <c r="F76" s="21">
        <v>735</v>
      </c>
      <c r="G76" s="34"/>
      <c r="H76" s="22">
        <v>1442.9</v>
      </c>
      <c r="I76" s="21">
        <v>0</v>
      </c>
      <c r="J76" s="22">
        <v>0</v>
      </c>
      <c r="K76" s="18" t="s">
        <v>25</v>
      </c>
      <c r="L76" s="24">
        <v>0.7</v>
      </c>
      <c r="M76" s="24">
        <v>0</v>
      </c>
      <c r="N76" s="78">
        <v>84166.67</v>
      </c>
      <c r="O76" s="23">
        <v>1010</v>
      </c>
    </row>
    <row r="77" spans="1:104" ht="26.25" customHeight="1" x14ac:dyDescent="0.25">
      <c r="A77" s="3">
        <v>56</v>
      </c>
      <c r="B77" s="99"/>
      <c r="C77" s="18" t="s">
        <v>83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18" t="s">
        <v>19</v>
      </c>
      <c r="L77" s="24">
        <v>1</v>
      </c>
      <c r="M77" s="24">
        <v>0</v>
      </c>
      <c r="N77" s="78">
        <v>120241.67</v>
      </c>
      <c r="O77" s="23">
        <v>1442.9</v>
      </c>
    </row>
    <row r="78" spans="1:104" ht="26.25" customHeight="1" x14ac:dyDescent="0.25">
      <c r="A78" s="3">
        <v>57</v>
      </c>
      <c r="B78" s="99"/>
      <c r="C78" s="18" t="s">
        <v>84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18" t="s">
        <v>19</v>
      </c>
      <c r="L78" s="24">
        <v>1</v>
      </c>
      <c r="M78" s="44" t="s">
        <v>23</v>
      </c>
      <c r="N78" s="78">
        <v>240483.33</v>
      </c>
      <c r="O78" s="23">
        <v>2885.8</v>
      </c>
    </row>
    <row r="79" spans="1:104" ht="26.25" customHeight="1" x14ac:dyDescent="0.25">
      <c r="A79" s="3">
        <v>58</v>
      </c>
      <c r="B79" s="99"/>
      <c r="C79" s="18" t="s">
        <v>85</v>
      </c>
      <c r="D79" s="21">
        <v>0</v>
      </c>
      <c r="E79" s="22">
        <v>0</v>
      </c>
      <c r="F79" s="21">
        <v>182</v>
      </c>
      <c r="G79" s="21"/>
      <c r="H79" s="22">
        <v>1442.9</v>
      </c>
      <c r="I79" s="21">
        <v>0</v>
      </c>
      <c r="J79" s="22">
        <v>0</v>
      </c>
      <c r="K79" s="18" t="s">
        <v>25</v>
      </c>
      <c r="L79" s="24">
        <v>0.7</v>
      </c>
      <c r="M79" s="24">
        <v>0</v>
      </c>
      <c r="N79" s="78">
        <v>84166.67</v>
      </c>
      <c r="O79" s="23">
        <v>1010</v>
      </c>
    </row>
    <row r="80" spans="1:104" ht="26.25" customHeight="1" x14ac:dyDescent="0.25">
      <c r="A80" s="3">
        <v>59</v>
      </c>
      <c r="B80" s="99"/>
      <c r="C80" s="18" t="s">
        <v>86</v>
      </c>
      <c r="D80" s="21">
        <v>0</v>
      </c>
      <c r="E80" s="22">
        <v>0</v>
      </c>
      <c r="F80" s="21">
        <v>390</v>
      </c>
      <c r="G80" s="34"/>
      <c r="H80" s="22">
        <v>1442.9</v>
      </c>
      <c r="I80" s="21">
        <v>0</v>
      </c>
      <c r="J80" s="22">
        <v>0</v>
      </c>
      <c r="K80" s="18" t="s">
        <v>25</v>
      </c>
      <c r="L80" s="24">
        <v>0.7</v>
      </c>
      <c r="M80" s="24">
        <v>0</v>
      </c>
      <c r="N80" s="78">
        <v>84166.67</v>
      </c>
      <c r="O80" s="23">
        <v>1010</v>
      </c>
    </row>
    <row r="81" spans="1:104" ht="26.25" customHeight="1" x14ac:dyDescent="0.25">
      <c r="A81" s="3">
        <v>60</v>
      </c>
      <c r="B81" s="99"/>
      <c r="C81" s="18" t="s">
        <v>87</v>
      </c>
      <c r="D81" s="21">
        <v>0</v>
      </c>
      <c r="E81" s="22">
        <v>0</v>
      </c>
      <c r="F81" s="21">
        <v>336</v>
      </c>
      <c r="G81" s="34"/>
      <c r="H81" s="22">
        <v>1442.9</v>
      </c>
      <c r="I81" s="21">
        <v>0</v>
      </c>
      <c r="J81" s="22">
        <v>0</v>
      </c>
      <c r="K81" s="18" t="s">
        <v>25</v>
      </c>
      <c r="L81" s="24">
        <v>0.7</v>
      </c>
      <c r="M81" s="24">
        <v>0</v>
      </c>
      <c r="N81" s="78">
        <v>84166.67</v>
      </c>
      <c r="O81" s="23">
        <v>1010</v>
      </c>
    </row>
    <row r="82" spans="1:104" ht="26.25" customHeight="1" x14ac:dyDescent="0.25">
      <c r="A82" s="3">
        <v>61</v>
      </c>
      <c r="B82" s="99"/>
      <c r="C82" s="18" t="s">
        <v>88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18" t="s">
        <v>19</v>
      </c>
      <c r="L82" s="24">
        <v>1</v>
      </c>
      <c r="M82" s="24">
        <v>0</v>
      </c>
      <c r="N82" s="78">
        <v>120241.67</v>
      </c>
      <c r="O82" s="23">
        <v>1442.9</v>
      </c>
    </row>
    <row r="83" spans="1:104" ht="26.25" customHeight="1" x14ac:dyDescent="0.25">
      <c r="A83" s="3">
        <v>62</v>
      </c>
      <c r="B83" s="99"/>
      <c r="C83" s="18" t="s">
        <v>89</v>
      </c>
      <c r="D83" s="21">
        <v>0</v>
      </c>
      <c r="E83" s="22">
        <v>0</v>
      </c>
      <c r="F83" s="21">
        <v>235</v>
      </c>
      <c r="G83" s="34"/>
      <c r="H83" s="22">
        <v>1442.9</v>
      </c>
      <c r="I83" s="21">
        <v>0</v>
      </c>
      <c r="J83" s="22">
        <v>0</v>
      </c>
      <c r="K83" s="18" t="s">
        <v>25</v>
      </c>
      <c r="L83" s="24">
        <v>0.7</v>
      </c>
      <c r="M83" s="24">
        <v>0</v>
      </c>
      <c r="N83" s="78">
        <v>84166.67</v>
      </c>
      <c r="O83" s="23">
        <v>1010</v>
      </c>
    </row>
    <row r="84" spans="1:104" ht="26.25" customHeight="1" x14ac:dyDescent="0.25">
      <c r="A84" s="3">
        <v>63</v>
      </c>
      <c r="B84" s="99"/>
      <c r="C84" s="18" t="s">
        <v>90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4" t="s">
        <v>19</v>
      </c>
      <c r="L84" s="24">
        <v>1</v>
      </c>
      <c r="M84" s="24">
        <v>0</v>
      </c>
      <c r="N84" s="78">
        <v>120241.67</v>
      </c>
      <c r="O84" s="23">
        <v>1442.9</v>
      </c>
    </row>
    <row r="85" spans="1:104" ht="26.25" customHeight="1" thickBot="1" x14ac:dyDescent="0.3">
      <c r="A85" s="3">
        <v>64</v>
      </c>
      <c r="B85" s="102"/>
      <c r="C85" s="4" t="s">
        <v>91</v>
      </c>
      <c r="D85" s="27">
        <v>0</v>
      </c>
      <c r="E85" s="22">
        <v>0</v>
      </c>
      <c r="F85" s="27">
        <v>346</v>
      </c>
      <c r="G85" s="40"/>
      <c r="H85" s="22">
        <v>1442.9</v>
      </c>
      <c r="I85" s="27">
        <v>0</v>
      </c>
      <c r="J85" s="22">
        <v>0</v>
      </c>
      <c r="K85" s="4" t="s">
        <v>25</v>
      </c>
      <c r="L85" s="24">
        <v>0.7</v>
      </c>
      <c r="M85" s="24">
        <v>0</v>
      </c>
      <c r="N85" s="78">
        <v>84166.67</v>
      </c>
      <c r="O85" s="23">
        <v>1010</v>
      </c>
    </row>
    <row r="86" spans="1:104" s="33" customFormat="1" ht="26.25" customHeight="1" thickBot="1" x14ac:dyDescent="0.3">
      <c r="A86" s="3"/>
      <c r="B86" s="28" t="s">
        <v>22</v>
      </c>
      <c r="C86" s="28" t="s">
        <v>23</v>
      </c>
      <c r="D86" s="29">
        <v>0</v>
      </c>
      <c r="E86" s="30">
        <v>0</v>
      </c>
      <c r="F86" s="29">
        <v>4455</v>
      </c>
      <c r="G86" s="29">
        <v>0</v>
      </c>
      <c r="H86" s="91" t="s">
        <v>23</v>
      </c>
      <c r="I86" s="29">
        <v>946</v>
      </c>
      <c r="J86" s="91" t="s">
        <v>23</v>
      </c>
      <c r="K86" s="28" t="s">
        <v>23</v>
      </c>
      <c r="L86" s="39" t="s">
        <v>23</v>
      </c>
      <c r="M86" s="39" t="s">
        <v>23</v>
      </c>
      <c r="N86" s="80">
        <v>1671341.7099999995</v>
      </c>
      <c r="O86" s="71">
        <v>20056.100000000002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</row>
    <row r="87" spans="1:104" ht="26.25" customHeight="1" x14ac:dyDescent="0.25">
      <c r="A87" s="3">
        <v>65</v>
      </c>
      <c r="B87" s="122" t="s">
        <v>92</v>
      </c>
      <c r="C87" s="9" t="s">
        <v>93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9" t="s">
        <v>19</v>
      </c>
      <c r="L87" s="24">
        <v>1.0416000000000001</v>
      </c>
      <c r="M87" s="24">
        <v>4.1600000000000081E-2</v>
      </c>
      <c r="N87" s="78">
        <v>125248.17</v>
      </c>
      <c r="O87" s="23">
        <v>1503</v>
      </c>
    </row>
    <row r="88" spans="1:104" ht="26.25" customHeight="1" thickBot="1" x14ac:dyDescent="0.3">
      <c r="A88" s="3">
        <v>66</v>
      </c>
      <c r="B88" s="122"/>
      <c r="C88" s="4" t="s">
        <v>94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4" t="s">
        <v>19</v>
      </c>
      <c r="L88" s="24">
        <v>1.0102</v>
      </c>
      <c r="M88" s="24">
        <v>1.0199999999999987E-2</v>
      </c>
      <c r="N88" s="78">
        <v>121469.06999999999</v>
      </c>
      <c r="O88" s="23">
        <v>1457.6</v>
      </c>
    </row>
    <row r="89" spans="1:104" s="33" customFormat="1" ht="26.25" customHeight="1" thickBot="1" x14ac:dyDescent="0.3">
      <c r="A89" s="3"/>
      <c r="B89" s="28" t="s">
        <v>22</v>
      </c>
      <c r="C89" s="28" t="s">
        <v>23</v>
      </c>
      <c r="D89" s="29">
        <v>0</v>
      </c>
      <c r="E89" s="30">
        <v>0</v>
      </c>
      <c r="F89" s="29">
        <v>958</v>
      </c>
      <c r="G89" s="29">
        <v>193</v>
      </c>
      <c r="H89" s="91" t="s">
        <v>23</v>
      </c>
      <c r="I89" s="29">
        <v>0</v>
      </c>
      <c r="J89" s="31">
        <v>0</v>
      </c>
      <c r="K89" s="28" t="s">
        <v>23</v>
      </c>
      <c r="L89" s="39" t="s">
        <v>23</v>
      </c>
      <c r="M89" s="39" t="s">
        <v>23</v>
      </c>
      <c r="N89" s="80">
        <v>246717.24</v>
      </c>
      <c r="O89" s="71">
        <v>2960.6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</row>
    <row r="90" spans="1:104" ht="26.25" customHeight="1" x14ac:dyDescent="0.25">
      <c r="A90" s="3">
        <v>67</v>
      </c>
      <c r="B90" s="98" t="s">
        <v>95</v>
      </c>
      <c r="C90" s="7" t="s">
        <v>96</v>
      </c>
      <c r="D90" s="34">
        <v>0</v>
      </c>
      <c r="E90" s="22">
        <v>0</v>
      </c>
      <c r="F90" s="34">
        <v>108</v>
      </c>
      <c r="G90" s="34"/>
      <c r="H90" s="22">
        <v>1442.9</v>
      </c>
      <c r="I90" s="34">
        <v>0</v>
      </c>
      <c r="J90" s="22">
        <v>0</v>
      </c>
      <c r="K90" s="46" t="s">
        <v>25</v>
      </c>
      <c r="L90" s="24">
        <v>0.7</v>
      </c>
      <c r="M90" s="24">
        <v>0</v>
      </c>
      <c r="N90" s="78">
        <v>84166.67</v>
      </c>
      <c r="O90" s="23">
        <v>1010</v>
      </c>
    </row>
    <row r="91" spans="1:104" ht="26.25" customHeight="1" x14ac:dyDescent="0.25">
      <c r="A91" s="3">
        <v>68</v>
      </c>
      <c r="B91" s="99"/>
      <c r="C91" s="4" t="s">
        <v>97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7" t="s">
        <v>19</v>
      </c>
      <c r="L91" s="24">
        <v>1</v>
      </c>
      <c r="M91" s="24">
        <v>0</v>
      </c>
      <c r="N91" s="78">
        <v>120241.67</v>
      </c>
      <c r="O91" s="23">
        <v>1442.9</v>
      </c>
    </row>
    <row r="92" spans="1:104" ht="26.25" customHeight="1" x14ac:dyDescent="0.25">
      <c r="A92" s="3">
        <v>69</v>
      </c>
      <c r="B92" s="99"/>
      <c r="C92" s="4" t="s">
        <v>98</v>
      </c>
      <c r="D92" s="21">
        <v>0</v>
      </c>
      <c r="E92" s="22">
        <v>0</v>
      </c>
      <c r="F92" s="21">
        <v>326</v>
      </c>
      <c r="G92" s="21"/>
      <c r="H92" s="22">
        <v>1442.9</v>
      </c>
      <c r="I92" s="21">
        <v>0</v>
      </c>
      <c r="J92" s="22">
        <v>0</v>
      </c>
      <c r="K92" s="48" t="s">
        <v>25</v>
      </c>
      <c r="L92" s="24">
        <v>0.7</v>
      </c>
      <c r="M92" s="24">
        <v>0</v>
      </c>
      <c r="N92" s="78">
        <v>84166.67</v>
      </c>
      <c r="O92" s="23">
        <v>1010</v>
      </c>
    </row>
    <row r="93" spans="1:104" ht="26.25" customHeight="1" x14ac:dyDescent="0.25">
      <c r="A93" s="3">
        <v>70</v>
      </c>
      <c r="B93" s="99"/>
      <c r="C93" s="4" t="s">
        <v>99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8" t="s">
        <v>19</v>
      </c>
      <c r="L93" s="24">
        <v>1</v>
      </c>
      <c r="M93" s="24">
        <v>0</v>
      </c>
      <c r="N93" s="78">
        <v>120241.67</v>
      </c>
      <c r="O93" s="23">
        <v>1442.9</v>
      </c>
    </row>
    <row r="94" spans="1:104" ht="26.25" customHeight="1" x14ac:dyDescent="0.25">
      <c r="A94" s="3">
        <v>71</v>
      </c>
      <c r="B94" s="99"/>
      <c r="C94" s="4" t="s">
        <v>100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8" t="s">
        <v>19</v>
      </c>
      <c r="L94" s="24">
        <v>1</v>
      </c>
      <c r="M94" s="24">
        <v>0</v>
      </c>
      <c r="N94" s="78">
        <v>120241.67</v>
      </c>
      <c r="O94" s="23">
        <v>1442.9</v>
      </c>
    </row>
    <row r="95" spans="1:104" ht="26.25" customHeight="1" x14ac:dyDescent="0.25">
      <c r="A95" s="3">
        <v>72</v>
      </c>
      <c r="B95" s="99"/>
      <c r="C95" s="4" t="s">
        <v>101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8" t="s">
        <v>19</v>
      </c>
      <c r="L95" s="24">
        <v>1</v>
      </c>
      <c r="M95" s="24">
        <v>0</v>
      </c>
      <c r="N95" s="78">
        <v>120241.67</v>
      </c>
      <c r="O95" s="23">
        <v>1442.9</v>
      </c>
    </row>
    <row r="96" spans="1:104" ht="26.25" customHeight="1" thickBot="1" x14ac:dyDescent="0.3">
      <c r="A96" s="3">
        <v>73</v>
      </c>
      <c r="B96" s="99"/>
      <c r="C96" s="4" t="s">
        <v>102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8" t="s">
        <v>19</v>
      </c>
      <c r="L96" s="24">
        <v>1</v>
      </c>
      <c r="M96" s="24">
        <v>0</v>
      </c>
      <c r="N96" s="78">
        <v>120241.67</v>
      </c>
      <c r="O96" s="23">
        <v>1442.9</v>
      </c>
    </row>
    <row r="97" spans="1:104" s="33" customFormat="1" ht="26.25" customHeight="1" thickBot="1" x14ac:dyDescent="0.3">
      <c r="A97" s="3"/>
      <c r="B97" s="28" t="s">
        <v>22</v>
      </c>
      <c r="C97" s="28" t="s">
        <v>23</v>
      </c>
      <c r="D97" s="29">
        <v>0</v>
      </c>
      <c r="E97" s="30">
        <v>0</v>
      </c>
      <c r="F97" s="29">
        <v>2633</v>
      </c>
      <c r="G97" s="29">
        <v>0</v>
      </c>
      <c r="H97" s="91" t="s">
        <v>23</v>
      </c>
      <c r="I97" s="29">
        <v>0</v>
      </c>
      <c r="J97" s="31">
        <v>0</v>
      </c>
      <c r="K97" s="28" t="s">
        <v>23</v>
      </c>
      <c r="L97" s="39" t="s">
        <v>23</v>
      </c>
      <c r="M97" s="39" t="s">
        <v>23</v>
      </c>
      <c r="N97" s="80">
        <v>769541.69000000006</v>
      </c>
      <c r="O97" s="71">
        <v>9234.5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</row>
    <row r="98" spans="1:104" ht="26.25" customHeight="1" x14ac:dyDescent="0.25">
      <c r="A98" s="3">
        <v>74</v>
      </c>
      <c r="B98" s="98" t="s">
        <v>103</v>
      </c>
      <c r="C98" s="9" t="s">
        <v>104</v>
      </c>
      <c r="D98" s="34">
        <v>0</v>
      </c>
      <c r="E98" s="22">
        <v>0</v>
      </c>
      <c r="F98" s="34">
        <v>147</v>
      </c>
      <c r="G98" s="34"/>
      <c r="H98" s="22">
        <v>1442.9</v>
      </c>
      <c r="I98" s="34">
        <v>0</v>
      </c>
      <c r="J98" s="22">
        <v>0</v>
      </c>
      <c r="K98" s="9" t="s">
        <v>25</v>
      </c>
      <c r="L98" s="24">
        <v>0.1</v>
      </c>
      <c r="M98" s="24" t="s">
        <v>23</v>
      </c>
      <c r="N98" s="78">
        <v>12025</v>
      </c>
      <c r="O98" s="23">
        <v>144.30000000000001</v>
      </c>
    </row>
    <row r="99" spans="1:104" ht="26.25" customHeight="1" x14ac:dyDescent="0.25">
      <c r="A99" s="3">
        <v>75</v>
      </c>
      <c r="B99" s="99"/>
      <c r="C99" s="9" t="s">
        <v>105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18" t="s">
        <v>19</v>
      </c>
      <c r="L99" s="24">
        <v>1</v>
      </c>
      <c r="M99" s="24">
        <v>0</v>
      </c>
      <c r="N99" s="78">
        <v>120241.67</v>
      </c>
      <c r="O99" s="23">
        <v>1442.9</v>
      </c>
    </row>
    <row r="100" spans="1:104" ht="26.25" customHeight="1" x14ac:dyDescent="0.25">
      <c r="A100" s="3">
        <v>76</v>
      </c>
      <c r="B100" s="99"/>
      <c r="C100" s="9" t="s">
        <v>106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18" t="s">
        <v>19</v>
      </c>
      <c r="L100" s="24">
        <v>1</v>
      </c>
      <c r="M100" s="24">
        <v>0</v>
      </c>
      <c r="N100" s="78">
        <v>120241.67</v>
      </c>
      <c r="O100" s="23">
        <v>1442.9</v>
      </c>
    </row>
    <row r="101" spans="1:104" ht="26.25" customHeight="1" x14ac:dyDescent="0.25">
      <c r="A101" s="3">
        <v>77</v>
      </c>
      <c r="B101" s="99"/>
      <c r="C101" s="9" t="s">
        <v>107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9" t="s">
        <v>19</v>
      </c>
      <c r="L101" s="24">
        <v>1</v>
      </c>
      <c r="M101" s="24">
        <v>0</v>
      </c>
      <c r="N101" s="78">
        <v>120241.67</v>
      </c>
      <c r="O101" s="23">
        <v>1442.9</v>
      </c>
    </row>
    <row r="102" spans="1:104" ht="26.25" customHeight="1" x14ac:dyDescent="0.25">
      <c r="A102" s="3">
        <v>78</v>
      </c>
      <c r="B102" s="99"/>
      <c r="C102" s="9" t="s">
        <v>108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9" t="s">
        <v>19</v>
      </c>
      <c r="L102" s="24">
        <v>1</v>
      </c>
      <c r="M102" s="24">
        <v>0</v>
      </c>
      <c r="N102" s="78">
        <v>120241.67</v>
      </c>
      <c r="O102" s="23">
        <v>1442.9</v>
      </c>
    </row>
    <row r="103" spans="1:104" ht="26.25" customHeight="1" x14ac:dyDescent="0.25">
      <c r="A103" s="3">
        <v>79</v>
      </c>
      <c r="B103" s="99"/>
      <c r="C103" s="9" t="s">
        <v>109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9" t="s">
        <v>19</v>
      </c>
      <c r="L103" s="24">
        <v>1</v>
      </c>
      <c r="M103" s="24">
        <v>0</v>
      </c>
      <c r="N103" s="78">
        <v>120241.67</v>
      </c>
      <c r="O103" s="23">
        <v>1442.9</v>
      </c>
    </row>
    <row r="104" spans="1:104" ht="26.25" customHeight="1" x14ac:dyDescent="0.25">
      <c r="A104" s="3">
        <v>80</v>
      </c>
      <c r="B104" s="99"/>
      <c r="C104" s="9" t="s">
        <v>110</v>
      </c>
      <c r="D104" s="21">
        <v>0</v>
      </c>
      <c r="E104" s="22">
        <v>0</v>
      </c>
      <c r="F104" s="21">
        <v>168</v>
      </c>
      <c r="G104" s="21"/>
      <c r="H104" s="22">
        <v>1442.9</v>
      </c>
      <c r="I104" s="21">
        <v>0</v>
      </c>
      <c r="J104" s="22">
        <v>0</v>
      </c>
      <c r="K104" s="9" t="s">
        <v>25</v>
      </c>
      <c r="L104" s="24">
        <v>0.1</v>
      </c>
      <c r="M104" s="24" t="s">
        <v>23</v>
      </c>
      <c r="N104" s="78">
        <v>12025</v>
      </c>
      <c r="O104" s="23">
        <v>144.30000000000001</v>
      </c>
    </row>
    <row r="105" spans="1:104" ht="26.25" customHeight="1" x14ac:dyDescent="0.25">
      <c r="A105" s="3">
        <v>81</v>
      </c>
      <c r="B105" s="99"/>
      <c r="C105" s="9" t="s">
        <v>111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9" t="s">
        <v>19</v>
      </c>
      <c r="L105" s="24">
        <v>1</v>
      </c>
      <c r="M105" s="24">
        <v>0</v>
      </c>
      <c r="N105" s="78">
        <v>120241.67</v>
      </c>
      <c r="O105" s="23">
        <v>1442.9</v>
      </c>
    </row>
    <row r="106" spans="1:104" ht="26.25" customHeight="1" thickBot="1" x14ac:dyDescent="0.3">
      <c r="A106" s="3">
        <v>82</v>
      </c>
      <c r="B106" s="102"/>
      <c r="C106" s="7" t="s">
        <v>112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4" t="s">
        <v>19</v>
      </c>
      <c r="L106" s="24">
        <v>1</v>
      </c>
      <c r="M106" s="24">
        <v>0</v>
      </c>
      <c r="N106" s="78">
        <v>120241.67</v>
      </c>
      <c r="O106" s="23">
        <v>1442.9</v>
      </c>
    </row>
    <row r="107" spans="1:104" s="33" customFormat="1" ht="26.25" customHeight="1" thickBot="1" x14ac:dyDescent="0.3">
      <c r="A107" s="3"/>
      <c r="B107" s="28" t="s">
        <v>22</v>
      </c>
      <c r="C107" s="28" t="s">
        <v>23</v>
      </c>
      <c r="D107" s="29">
        <v>0</v>
      </c>
      <c r="E107" s="30">
        <v>0</v>
      </c>
      <c r="F107" s="29">
        <v>2054</v>
      </c>
      <c r="G107" s="29">
        <v>0</v>
      </c>
      <c r="H107" s="91" t="s">
        <v>23</v>
      </c>
      <c r="I107" s="29">
        <v>0</v>
      </c>
      <c r="J107" s="31">
        <v>0</v>
      </c>
      <c r="K107" s="28" t="s">
        <v>23</v>
      </c>
      <c r="L107" s="39" t="s">
        <v>23</v>
      </c>
      <c r="M107" s="39" t="s">
        <v>23</v>
      </c>
      <c r="N107" s="80">
        <v>865741.69000000006</v>
      </c>
      <c r="O107" s="71">
        <v>10388.9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</row>
    <row r="108" spans="1:104" ht="26.25" customHeight="1" x14ac:dyDescent="0.25">
      <c r="A108" s="3">
        <v>83</v>
      </c>
      <c r="B108" s="98" t="s">
        <v>113</v>
      </c>
      <c r="C108" s="9" t="s">
        <v>114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26" t="s">
        <v>19</v>
      </c>
      <c r="L108" s="24">
        <v>1</v>
      </c>
      <c r="M108" s="24">
        <v>0</v>
      </c>
      <c r="N108" s="78">
        <v>120241.67</v>
      </c>
      <c r="O108" s="23">
        <v>1442.9</v>
      </c>
    </row>
    <row r="109" spans="1:104" ht="26.25" customHeight="1" x14ac:dyDescent="0.25">
      <c r="A109" s="3">
        <v>84</v>
      </c>
      <c r="B109" s="99"/>
      <c r="C109" s="9" t="s">
        <v>115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18" t="s">
        <v>19</v>
      </c>
      <c r="L109" s="24">
        <v>1</v>
      </c>
      <c r="M109" s="24">
        <v>0</v>
      </c>
      <c r="N109" s="78">
        <v>120241.67</v>
      </c>
      <c r="O109" s="23">
        <v>1442.9</v>
      </c>
    </row>
    <row r="110" spans="1:104" ht="26.25" customHeight="1" x14ac:dyDescent="0.25">
      <c r="A110" s="3">
        <v>85</v>
      </c>
      <c r="B110" s="99"/>
      <c r="C110" s="9" t="s">
        <v>116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9" t="s">
        <v>19</v>
      </c>
      <c r="L110" s="24">
        <v>1</v>
      </c>
      <c r="M110" s="24">
        <v>0</v>
      </c>
      <c r="N110" s="78">
        <v>120241.67</v>
      </c>
      <c r="O110" s="23">
        <v>1442.9</v>
      </c>
    </row>
    <row r="111" spans="1:104" ht="26.25" customHeight="1" x14ac:dyDescent="0.25">
      <c r="A111" s="3">
        <v>86</v>
      </c>
      <c r="B111" s="99"/>
      <c r="C111" s="18" t="s">
        <v>117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18" t="s">
        <v>25</v>
      </c>
      <c r="L111" s="92">
        <v>1</v>
      </c>
      <c r="M111" s="36" t="s">
        <v>23</v>
      </c>
      <c r="N111" s="78">
        <v>36075</v>
      </c>
      <c r="O111" s="23">
        <v>432.9</v>
      </c>
    </row>
    <row r="112" spans="1:104" ht="26.25" customHeight="1" x14ac:dyDescent="0.25">
      <c r="A112" s="3">
        <v>87</v>
      </c>
      <c r="B112" s="99"/>
      <c r="C112" s="9" t="s">
        <v>118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18" t="s">
        <v>19</v>
      </c>
      <c r="L112" s="24">
        <v>1</v>
      </c>
      <c r="M112" s="24">
        <v>0</v>
      </c>
      <c r="N112" s="78">
        <v>120241.67</v>
      </c>
      <c r="O112" s="23">
        <v>1442.9</v>
      </c>
    </row>
    <row r="113" spans="1:15" ht="26.25" customHeight="1" x14ac:dyDescent="0.25">
      <c r="A113" s="3">
        <v>88</v>
      </c>
      <c r="B113" s="99"/>
      <c r="C113" s="18" t="s">
        <v>119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18" t="s">
        <v>19</v>
      </c>
      <c r="L113" s="24">
        <v>1</v>
      </c>
      <c r="M113" s="24">
        <v>0</v>
      </c>
      <c r="N113" s="78">
        <v>120241.67</v>
      </c>
      <c r="O113" s="23">
        <v>1442.9</v>
      </c>
    </row>
    <row r="114" spans="1:15" ht="26.25" customHeight="1" x14ac:dyDescent="0.25">
      <c r="A114" s="3">
        <v>89</v>
      </c>
      <c r="B114" s="99"/>
      <c r="C114" s="18" t="s">
        <v>120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18" t="s">
        <v>25</v>
      </c>
      <c r="L114" s="92">
        <v>1</v>
      </c>
      <c r="M114" s="36" t="s">
        <v>23</v>
      </c>
      <c r="N114" s="78">
        <v>36075</v>
      </c>
      <c r="O114" s="23">
        <v>432.9</v>
      </c>
    </row>
    <row r="115" spans="1:15" ht="26.25" customHeight="1" x14ac:dyDescent="0.25">
      <c r="A115" s="3">
        <v>90</v>
      </c>
      <c r="B115" s="99"/>
      <c r="C115" s="18" t="s">
        <v>121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18" t="s">
        <v>19</v>
      </c>
      <c r="L115" s="24">
        <v>1</v>
      </c>
      <c r="M115" s="24">
        <v>0</v>
      </c>
      <c r="N115" s="78">
        <v>120241.67</v>
      </c>
      <c r="O115" s="23">
        <v>1442.9</v>
      </c>
    </row>
    <row r="116" spans="1:15" ht="26.25" customHeight="1" x14ac:dyDescent="0.25">
      <c r="A116" s="3">
        <v>91</v>
      </c>
      <c r="B116" s="99"/>
      <c r="C116" s="18" t="s">
        <v>122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18" t="s">
        <v>19</v>
      </c>
      <c r="L116" s="24">
        <v>1</v>
      </c>
      <c r="M116" s="24">
        <v>0</v>
      </c>
      <c r="N116" s="78">
        <v>120241.67</v>
      </c>
      <c r="O116" s="23">
        <v>1442.9</v>
      </c>
    </row>
    <row r="117" spans="1:15" ht="30" customHeight="1" x14ac:dyDescent="0.25">
      <c r="A117" s="3">
        <v>92</v>
      </c>
      <c r="B117" s="99"/>
      <c r="C117" s="18" t="s">
        <v>123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18" t="s">
        <v>19</v>
      </c>
      <c r="L117" s="24">
        <v>1</v>
      </c>
      <c r="M117" s="24">
        <v>0</v>
      </c>
      <c r="N117" s="78">
        <v>120241.67</v>
      </c>
      <c r="O117" s="23">
        <v>1442.9</v>
      </c>
    </row>
    <row r="118" spans="1:15" ht="26.25" customHeight="1" x14ac:dyDescent="0.25">
      <c r="A118" s="3">
        <v>93</v>
      </c>
      <c r="B118" s="99"/>
      <c r="C118" s="18" t="s">
        <v>124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18" t="s">
        <v>19</v>
      </c>
      <c r="L118" s="24">
        <v>1</v>
      </c>
      <c r="M118" s="24">
        <v>0</v>
      </c>
      <c r="N118" s="78">
        <v>120241.67</v>
      </c>
      <c r="O118" s="23">
        <v>1442.9</v>
      </c>
    </row>
    <row r="119" spans="1:15" ht="26.25" customHeight="1" x14ac:dyDescent="0.25">
      <c r="A119" s="3">
        <v>94</v>
      </c>
      <c r="B119" s="99"/>
      <c r="C119" s="18" t="s">
        <v>125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18" t="s">
        <v>19</v>
      </c>
      <c r="L119" s="24">
        <v>1</v>
      </c>
      <c r="M119" s="24">
        <v>0</v>
      </c>
      <c r="N119" s="78">
        <v>120241.67</v>
      </c>
      <c r="O119" s="23">
        <v>1442.9</v>
      </c>
    </row>
    <row r="120" spans="1:15" ht="26.25" customHeight="1" x14ac:dyDescent="0.25">
      <c r="A120" s="3">
        <v>95</v>
      </c>
      <c r="B120" s="99"/>
      <c r="C120" s="18" t="s">
        <v>126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18" t="s">
        <v>25</v>
      </c>
      <c r="L120" s="92">
        <v>1</v>
      </c>
      <c r="M120" s="36" t="s">
        <v>23</v>
      </c>
      <c r="N120" s="78">
        <v>36075</v>
      </c>
      <c r="O120" s="23">
        <v>432.9</v>
      </c>
    </row>
    <row r="121" spans="1:15" ht="26.25" customHeight="1" x14ac:dyDescent="0.25">
      <c r="A121" s="3">
        <v>96</v>
      </c>
      <c r="B121" s="99"/>
      <c r="C121" s="18" t="s">
        <v>127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18" t="s">
        <v>19</v>
      </c>
      <c r="L121" s="24">
        <v>1</v>
      </c>
      <c r="M121" s="24">
        <v>0</v>
      </c>
      <c r="N121" s="78">
        <v>120241.67</v>
      </c>
      <c r="O121" s="23">
        <v>1442.9</v>
      </c>
    </row>
    <row r="122" spans="1:15" ht="26.25" customHeight="1" x14ac:dyDescent="0.25">
      <c r="A122" s="3">
        <v>97</v>
      </c>
      <c r="B122" s="99"/>
      <c r="C122" s="18" t="s">
        <v>128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18" t="s">
        <v>19</v>
      </c>
      <c r="L122" s="24">
        <v>1</v>
      </c>
      <c r="M122" s="24">
        <v>0</v>
      </c>
      <c r="N122" s="78">
        <v>120241.67</v>
      </c>
      <c r="O122" s="23">
        <v>1442.9</v>
      </c>
    </row>
    <row r="123" spans="1:15" ht="26.25" customHeight="1" x14ac:dyDescent="0.25">
      <c r="A123" s="3">
        <v>98</v>
      </c>
      <c r="B123" s="99"/>
      <c r="C123" s="18" t="s">
        <v>129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18" t="s">
        <v>19</v>
      </c>
      <c r="L123" s="24">
        <v>1</v>
      </c>
      <c r="M123" s="24">
        <v>0</v>
      </c>
      <c r="N123" s="78">
        <v>120241.67</v>
      </c>
      <c r="O123" s="23">
        <v>1442.9</v>
      </c>
    </row>
    <row r="124" spans="1:15" ht="26.25" customHeight="1" x14ac:dyDescent="0.25">
      <c r="A124" s="3">
        <v>99</v>
      </c>
      <c r="B124" s="99"/>
      <c r="C124" s="18" t="s">
        <v>130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3" t="s">
        <v>19</v>
      </c>
      <c r="L124" s="24">
        <v>1</v>
      </c>
      <c r="M124" s="24">
        <v>0</v>
      </c>
      <c r="N124" s="78">
        <v>120241.67</v>
      </c>
      <c r="O124" s="23">
        <v>1442.9</v>
      </c>
    </row>
    <row r="125" spans="1:15" ht="26.25" customHeight="1" x14ac:dyDescent="0.25">
      <c r="A125" s="3">
        <v>100</v>
      </c>
      <c r="B125" s="99"/>
      <c r="C125" s="18" t="s">
        <v>131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3" t="s">
        <v>19</v>
      </c>
      <c r="L125" s="24">
        <v>1</v>
      </c>
      <c r="M125" s="24">
        <v>0</v>
      </c>
      <c r="N125" s="78">
        <v>120241.67</v>
      </c>
      <c r="O125" s="23">
        <v>1442.9</v>
      </c>
    </row>
    <row r="126" spans="1:15" ht="26.25" customHeight="1" x14ac:dyDescent="0.25">
      <c r="A126" s="3">
        <v>101</v>
      </c>
      <c r="B126" s="99"/>
      <c r="C126" s="18" t="s">
        <v>132</v>
      </c>
      <c r="D126" s="21">
        <v>0</v>
      </c>
      <c r="E126" s="22">
        <v>0</v>
      </c>
      <c r="F126" s="21">
        <v>236</v>
      </c>
      <c r="G126" s="21"/>
      <c r="H126" s="22">
        <v>1442.9</v>
      </c>
      <c r="I126" s="21">
        <v>0</v>
      </c>
      <c r="J126" s="22">
        <v>0</v>
      </c>
      <c r="K126" s="3" t="s">
        <v>25</v>
      </c>
      <c r="L126" s="24">
        <v>0.5</v>
      </c>
      <c r="M126" s="24">
        <v>0</v>
      </c>
      <c r="N126" s="78">
        <v>60125</v>
      </c>
      <c r="O126" s="23">
        <v>721.5</v>
      </c>
    </row>
    <row r="127" spans="1:15" ht="26.25" customHeight="1" x14ac:dyDescent="0.25">
      <c r="A127" s="3">
        <v>102</v>
      </c>
      <c r="B127" s="99"/>
      <c r="C127" s="18" t="s">
        <v>133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3" t="s">
        <v>19</v>
      </c>
      <c r="L127" s="24">
        <v>1</v>
      </c>
      <c r="M127" s="24">
        <v>0</v>
      </c>
      <c r="N127" s="78">
        <v>120241.67</v>
      </c>
      <c r="O127" s="23">
        <v>1442.9</v>
      </c>
    </row>
    <row r="128" spans="1:15" ht="26.25" customHeight="1" x14ac:dyDescent="0.25">
      <c r="A128" s="3">
        <v>103</v>
      </c>
      <c r="B128" s="99"/>
      <c r="C128" s="9" t="s">
        <v>134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26" t="s">
        <v>19</v>
      </c>
      <c r="L128" s="24">
        <v>1</v>
      </c>
      <c r="M128" s="24">
        <v>0</v>
      </c>
      <c r="N128" s="78">
        <v>120241.67</v>
      </c>
      <c r="O128" s="23">
        <v>1442.9</v>
      </c>
    </row>
    <row r="129" spans="1:15" ht="26.25" customHeight="1" x14ac:dyDescent="0.25">
      <c r="A129" s="3">
        <v>104</v>
      </c>
      <c r="B129" s="99"/>
      <c r="C129" s="18" t="s">
        <v>135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3" t="s">
        <v>25</v>
      </c>
      <c r="L129" s="92">
        <v>1</v>
      </c>
      <c r="M129" s="36" t="s">
        <v>23</v>
      </c>
      <c r="N129" s="78">
        <v>36075</v>
      </c>
      <c r="O129" s="23">
        <v>432.9</v>
      </c>
    </row>
    <row r="130" spans="1:15" ht="26.25" customHeight="1" x14ac:dyDescent="0.25">
      <c r="A130" s="3">
        <v>105</v>
      </c>
      <c r="B130" s="99"/>
      <c r="C130" s="18" t="s">
        <v>136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3" t="s">
        <v>25</v>
      </c>
      <c r="L130" s="92">
        <v>1</v>
      </c>
      <c r="M130" s="36" t="s">
        <v>23</v>
      </c>
      <c r="N130" s="78">
        <v>36075</v>
      </c>
      <c r="O130" s="23">
        <v>432.9</v>
      </c>
    </row>
    <row r="131" spans="1:15" ht="26.25" customHeight="1" x14ac:dyDescent="0.25">
      <c r="A131" s="3">
        <v>106</v>
      </c>
      <c r="B131" s="99"/>
      <c r="C131" s="18" t="s">
        <v>137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3" t="s">
        <v>19</v>
      </c>
      <c r="L131" s="24">
        <v>1</v>
      </c>
      <c r="M131" s="24">
        <v>0</v>
      </c>
      <c r="N131" s="78">
        <v>120241.67</v>
      </c>
      <c r="O131" s="23">
        <v>1442.9</v>
      </c>
    </row>
    <row r="132" spans="1:15" ht="32.25" customHeight="1" x14ac:dyDescent="0.25">
      <c r="A132" s="3">
        <v>107</v>
      </c>
      <c r="B132" s="99"/>
      <c r="C132" s="18" t="s">
        <v>138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3" t="s">
        <v>25</v>
      </c>
      <c r="L132" s="92">
        <v>1</v>
      </c>
      <c r="M132" s="36" t="s">
        <v>23</v>
      </c>
      <c r="N132" s="78">
        <v>36075</v>
      </c>
      <c r="O132" s="23">
        <v>432.9</v>
      </c>
    </row>
    <row r="133" spans="1:15" ht="30.75" customHeight="1" x14ac:dyDescent="0.25">
      <c r="A133" s="3">
        <v>108</v>
      </c>
      <c r="B133" s="99"/>
      <c r="C133" s="18" t="s">
        <v>139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3" t="s">
        <v>25</v>
      </c>
      <c r="L133" s="92">
        <v>1</v>
      </c>
      <c r="M133" s="36" t="s">
        <v>23</v>
      </c>
      <c r="N133" s="78">
        <v>36075</v>
      </c>
      <c r="O133" s="23">
        <v>432.9</v>
      </c>
    </row>
    <row r="134" spans="1:15" ht="26.25" customHeight="1" x14ac:dyDescent="0.25">
      <c r="A134" s="3">
        <v>109</v>
      </c>
      <c r="B134" s="99"/>
      <c r="C134" s="18" t="s">
        <v>140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3" t="s">
        <v>25</v>
      </c>
      <c r="L134" s="92">
        <v>1</v>
      </c>
      <c r="M134" s="36" t="s">
        <v>23</v>
      </c>
      <c r="N134" s="78">
        <v>36075</v>
      </c>
      <c r="O134" s="23">
        <v>432.9</v>
      </c>
    </row>
    <row r="135" spans="1:15" ht="26.25" customHeight="1" x14ac:dyDescent="0.25">
      <c r="A135" s="3">
        <v>110</v>
      </c>
      <c r="B135" s="99"/>
      <c r="C135" s="18" t="s">
        <v>141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3" t="s">
        <v>25</v>
      </c>
      <c r="L135" s="92">
        <v>1</v>
      </c>
      <c r="M135" s="36" t="s">
        <v>23</v>
      </c>
      <c r="N135" s="78">
        <v>36075</v>
      </c>
      <c r="O135" s="23">
        <v>432.9</v>
      </c>
    </row>
    <row r="136" spans="1:15" ht="26.25" customHeight="1" x14ac:dyDescent="0.25">
      <c r="A136" s="3">
        <v>111</v>
      </c>
      <c r="B136" s="99"/>
      <c r="C136" s="18" t="s">
        <v>142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3" t="s">
        <v>25</v>
      </c>
      <c r="L136" s="92">
        <v>1</v>
      </c>
      <c r="M136" s="36" t="s">
        <v>23</v>
      </c>
      <c r="N136" s="78">
        <v>36075</v>
      </c>
      <c r="O136" s="23">
        <v>432.9</v>
      </c>
    </row>
    <row r="137" spans="1:15" ht="26.25" customHeight="1" x14ac:dyDescent="0.25">
      <c r="A137" s="3">
        <v>112</v>
      </c>
      <c r="B137" s="99"/>
      <c r="C137" s="18" t="s">
        <v>143</v>
      </c>
      <c r="D137" s="21">
        <v>0</v>
      </c>
      <c r="E137" s="22">
        <v>0</v>
      </c>
      <c r="F137" s="21">
        <v>212</v>
      </c>
      <c r="G137" s="34"/>
      <c r="H137" s="22">
        <v>1442.9</v>
      </c>
      <c r="I137" s="21">
        <v>0</v>
      </c>
      <c r="J137" s="22">
        <v>0</v>
      </c>
      <c r="K137" s="3" t="s">
        <v>25</v>
      </c>
      <c r="L137" s="24">
        <v>0.7</v>
      </c>
      <c r="M137" s="24">
        <v>0</v>
      </c>
      <c r="N137" s="78">
        <v>84166.67</v>
      </c>
      <c r="O137" s="23">
        <v>1010</v>
      </c>
    </row>
    <row r="138" spans="1:15" ht="26.25" customHeight="1" x14ac:dyDescent="0.25">
      <c r="A138" s="3">
        <v>113</v>
      </c>
      <c r="B138" s="99"/>
      <c r="C138" s="18" t="s">
        <v>144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3" t="s">
        <v>25</v>
      </c>
      <c r="L138" s="92">
        <v>1</v>
      </c>
      <c r="M138" s="36" t="s">
        <v>23</v>
      </c>
      <c r="N138" s="78">
        <v>36075</v>
      </c>
      <c r="O138" s="23">
        <v>432.9</v>
      </c>
    </row>
    <row r="139" spans="1:15" ht="30.75" customHeight="1" x14ac:dyDescent="0.25">
      <c r="A139" s="3">
        <v>114</v>
      </c>
      <c r="B139" s="99"/>
      <c r="C139" s="18" t="s">
        <v>145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3" t="s">
        <v>19</v>
      </c>
      <c r="L139" s="24">
        <v>1</v>
      </c>
      <c r="M139" s="24">
        <v>0</v>
      </c>
      <c r="N139" s="78">
        <v>120241.67</v>
      </c>
      <c r="O139" s="23">
        <v>1442.9</v>
      </c>
    </row>
    <row r="140" spans="1:15" ht="26.25" customHeight="1" x14ac:dyDescent="0.25">
      <c r="A140" s="3">
        <v>115</v>
      </c>
      <c r="B140" s="99"/>
      <c r="C140" s="18" t="s">
        <v>146</v>
      </c>
      <c r="D140" s="21">
        <v>0</v>
      </c>
      <c r="E140" s="22">
        <v>0</v>
      </c>
      <c r="F140" s="21" t="s">
        <v>304</v>
      </c>
      <c r="G140" s="21"/>
      <c r="H140" s="22">
        <v>1442.9</v>
      </c>
      <c r="I140" s="21">
        <v>0</v>
      </c>
      <c r="J140" s="22">
        <v>0</v>
      </c>
      <c r="K140" s="3" t="s">
        <v>19</v>
      </c>
      <c r="L140" s="89" t="s">
        <v>23</v>
      </c>
      <c r="M140" s="89" t="s">
        <v>23</v>
      </c>
      <c r="N140" s="88">
        <v>0</v>
      </c>
      <c r="O140" s="23">
        <f>ROUND(1442.9/12*5,1)</f>
        <v>601.20000000000005</v>
      </c>
    </row>
    <row r="141" spans="1:15" ht="26.25" customHeight="1" x14ac:dyDescent="0.25">
      <c r="A141" s="3">
        <v>116</v>
      </c>
      <c r="B141" s="99"/>
      <c r="C141" s="18" t="s">
        <v>147</v>
      </c>
      <c r="D141" s="21">
        <v>0</v>
      </c>
      <c r="E141" s="22">
        <v>0</v>
      </c>
      <c r="F141" s="21" t="s">
        <v>304</v>
      </c>
      <c r="G141" s="21"/>
      <c r="H141" s="22">
        <v>1442.9</v>
      </c>
      <c r="I141" s="21">
        <v>0</v>
      </c>
      <c r="J141" s="22">
        <v>0</v>
      </c>
      <c r="K141" s="3" t="s">
        <v>19</v>
      </c>
      <c r="L141" s="89" t="s">
        <v>23</v>
      </c>
      <c r="M141" s="89" t="s">
        <v>23</v>
      </c>
      <c r="N141" s="88">
        <v>0</v>
      </c>
      <c r="O141" s="23">
        <f t="shared" ref="O141:O143" si="0">ROUND(1442.9/12*5,1)</f>
        <v>601.20000000000005</v>
      </c>
    </row>
    <row r="142" spans="1:15" ht="26.25" customHeight="1" x14ac:dyDescent="0.25">
      <c r="A142" s="3">
        <v>117</v>
      </c>
      <c r="B142" s="99"/>
      <c r="C142" s="18" t="s">
        <v>148</v>
      </c>
      <c r="D142" s="21">
        <v>0</v>
      </c>
      <c r="E142" s="22">
        <v>0</v>
      </c>
      <c r="F142" s="21" t="s">
        <v>304</v>
      </c>
      <c r="G142" s="21"/>
      <c r="H142" s="22">
        <v>1442.9</v>
      </c>
      <c r="I142" s="21">
        <v>0</v>
      </c>
      <c r="J142" s="22">
        <v>0</v>
      </c>
      <c r="K142" s="3" t="s">
        <v>19</v>
      </c>
      <c r="L142" s="89" t="s">
        <v>23</v>
      </c>
      <c r="M142" s="89" t="s">
        <v>23</v>
      </c>
      <c r="N142" s="88">
        <v>0</v>
      </c>
      <c r="O142" s="23">
        <f t="shared" si="0"/>
        <v>601.20000000000005</v>
      </c>
    </row>
    <row r="143" spans="1:15" ht="26.25" customHeight="1" x14ac:dyDescent="0.25">
      <c r="A143" s="3">
        <v>118</v>
      </c>
      <c r="B143" s="99"/>
      <c r="C143" s="18" t="s">
        <v>149</v>
      </c>
      <c r="D143" s="21">
        <v>0</v>
      </c>
      <c r="E143" s="22">
        <v>0</v>
      </c>
      <c r="F143" s="21" t="s">
        <v>304</v>
      </c>
      <c r="G143" s="21"/>
      <c r="H143" s="22">
        <v>1442.9</v>
      </c>
      <c r="I143" s="21">
        <v>0</v>
      </c>
      <c r="J143" s="22">
        <v>0</v>
      </c>
      <c r="K143" s="3" t="s">
        <v>19</v>
      </c>
      <c r="L143" s="89" t="s">
        <v>23</v>
      </c>
      <c r="M143" s="89" t="s">
        <v>23</v>
      </c>
      <c r="N143" s="88">
        <v>0</v>
      </c>
      <c r="O143" s="23">
        <f t="shared" si="0"/>
        <v>601.20000000000005</v>
      </c>
    </row>
    <row r="144" spans="1:15" ht="26.25" customHeight="1" x14ac:dyDescent="0.25">
      <c r="A144" s="3">
        <v>119</v>
      </c>
      <c r="B144" s="99"/>
      <c r="C144" s="18" t="s">
        <v>150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3" t="s">
        <v>25</v>
      </c>
      <c r="L144" s="92">
        <v>1</v>
      </c>
      <c r="M144" s="36" t="s">
        <v>23</v>
      </c>
      <c r="N144" s="78">
        <v>36075</v>
      </c>
      <c r="O144" s="23">
        <v>432.9</v>
      </c>
    </row>
    <row r="145" spans="1:104" ht="26.25" customHeight="1" x14ac:dyDescent="0.25">
      <c r="A145" s="3">
        <v>120</v>
      </c>
      <c r="B145" s="99"/>
      <c r="C145" s="18" t="s">
        <v>151</v>
      </c>
      <c r="D145" s="21">
        <v>92</v>
      </c>
      <c r="E145" s="22">
        <v>432.9</v>
      </c>
      <c r="F145" s="21"/>
      <c r="G145" s="21"/>
      <c r="H145" s="22">
        <v>0</v>
      </c>
      <c r="I145" s="21">
        <v>0</v>
      </c>
      <c r="J145" s="22">
        <v>0</v>
      </c>
      <c r="K145" s="3" t="s">
        <v>25</v>
      </c>
      <c r="L145" s="92">
        <v>1</v>
      </c>
      <c r="M145" s="36" t="s">
        <v>23</v>
      </c>
      <c r="N145" s="78">
        <v>36075</v>
      </c>
      <c r="O145" s="23">
        <v>432.9</v>
      </c>
    </row>
    <row r="146" spans="1:104" ht="26.25" customHeight="1" x14ac:dyDescent="0.25">
      <c r="A146" s="3">
        <v>121</v>
      </c>
      <c r="B146" s="99"/>
      <c r="C146" s="18" t="s">
        <v>152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3" t="s">
        <v>19</v>
      </c>
      <c r="L146" s="24">
        <v>1</v>
      </c>
      <c r="M146" s="24">
        <v>0</v>
      </c>
      <c r="N146" s="78">
        <v>120241.67</v>
      </c>
      <c r="O146" s="23">
        <v>1442.9</v>
      </c>
    </row>
    <row r="147" spans="1:104" ht="26.25" customHeight="1" x14ac:dyDescent="0.25">
      <c r="A147" s="3">
        <v>122</v>
      </c>
      <c r="B147" s="99"/>
      <c r="C147" s="18" t="s">
        <v>153</v>
      </c>
      <c r="D147" s="21">
        <v>0</v>
      </c>
      <c r="E147" s="22">
        <v>0</v>
      </c>
      <c r="F147" s="21" t="s">
        <v>304</v>
      </c>
      <c r="G147" s="21"/>
      <c r="H147" s="22">
        <v>1442.9</v>
      </c>
      <c r="I147" s="21">
        <v>0</v>
      </c>
      <c r="J147" s="22">
        <v>0</v>
      </c>
      <c r="K147" s="3" t="s">
        <v>19</v>
      </c>
      <c r="L147" s="89" t="s">
        <v>23</v>
      </c>
      <c r="M147" s="89" t="s">
        <v>23</v>
      </c>
      <c r="N147" s="88">
        <v>0</v>
      </c>
      <c r="O147" s="23">
        <f t="shared" ref="O147:O150" si="1">ROUND(1442.9/12*5,1)</f>
        <v>601.20000000000005</v>
      </c>
    </row>
    <row r="148" spans="1:104" ht="26.25" customHeight="1" x14ac:dyDescent="0.25">
      <c r="A148" s="3">
        <v>123</v>
      </c>
      <c r="B148" s="99"/>
      <c r="C148" s="18" t="s">
        <v>154</v>
      </c>
      <c r="D148" s="21">
        <v>0</v>
      </c>
      <c r="E148" s="22">
        <v>0</v>
      </c>
      <c r="F148" s="21" t="s">
        <v>304</v>
      </c>
      <c r="G148" s="21"/>
      <c r="H148" s="22">
        <v>1442.9</v>
      </c>
      <c r="I148" s="21">
        <v>0</v>
      </c>
      <c r="J148" s="22">
        <v>0</v>
      </c>
      <c r="K148" s="3" t="s">
        <v>19</v>
      </c>
      <c r="L148" s="89" t="s">
        <v>23</v>
      </c>
      <c r="M148" s="89" t="s">
        <v>23</v>
      </c>
      <c r="N148" s="88">
        <v>0</v>
      </c>
      <c r="O148" s="23">
        <f t="shared" si="1"/>
        <v>601.20000000000005</v>
      </c>
    </row>
    <row r="149" spans="1:104" ht="26.25" customHeight="1" x14ac:dyDescent="0.25">
      <c r="A149" s="3">
        <v>124</v>
      </c>
      <c r="B149" s="99"/>
      <c r="C149" s="18" t="s">
        <v>155</v>
      </c>
      <c r="D149" s="21">
        <v>0</v>
      </c>
      <c r="E149" s="22">
        <v>0</v>
      </c>
      <c r="F149" s="21" t="s">
        <v>304</v>
      </c>
      <c r="G149" s="21"/>
      <c r="H149" s="22">
        <v>1442.9</v>
      </c>
      <c r="I149" s="21">
        <v>0</v>
      </c>
      <c r="J149" s="22">
        <v>0</v>
      </c>
      <c r="K149" s="3" t="s">
        <v>19</v>
      </c>
      <c r="L149" s="89" t="s">
        <v>23</v>
      </c>
      <c r="M149" s="89" t="s">
        <v>23</v>
      </c>
      <c r="N149" s="88">
        <v>0</v>
      </c>
      <c r="O149" s="23">
        <f t="shared" si="1"/>
        <v>601.20000000000005</v>
      </c>
    </row>
    <row r="150" spans="1:104" ht="26.25" customHeight="1" x14ac:dyDescent="0.25">
      <c r="A150" s="3">
        <v>125</v>
      </c>
      <c r="B150" s="99"/>
      <c r="C150" s="18" t="s">
        <v>156</v>
      </c>
      <c r="D150" s="21">
        <v>0</v>
      </c>
      <c r="E150" s="22">
        <v>0</v>
      </c>
      <c r="F150" s="21" t="s">
        <v>304</v>
      </c>
      <c r="G150" s="21"/>
      <c r="H150" s="22">
        <v>1442.9</v>
      </c>
      <c r="I150" s="21">
        <v>0</v>
      </c>
      <c r="J150" s="22">
        <v>0</v>
      </c>
      <c r="K150" s="3" t="s">
        <v>19</v>
      </c>
      <c r="L150" s="89" t="s">
        <v>23</v>
      </c>
      <c r="M150" s="89" t="s">
        <v>23</v>
      </c>
      <c r="N150" s="88">
        <v>0</v>
      </c>
      <c r="O150" s="23">
        <f t="shared" si="1"/>
        <v>601.20000000000005</v>
      </c>
    </row>
    <row r="151" spans="1:104" ht="26.25" customHeight="1" x14ac:dyDescent="0.25">
      <c r="A151" s="3">
        <v>126</v>
      </c>
      <c r="B151" s="99"/>
      <c r="C151" s="18" t="s">
        <v>157</v>
      </c>
      <c r="D151" s="21">
        <v>0</v>
      </c>
      <c r="E151" s="22">
        <v>0</v>
      </c>
      <c r="F151" s="21" t="s">
        <v>304</v>
      </c>
      <c r="G151" s="21"/>
      <c r="H151" s="22">
        <v>1442.9</v>
      </c>
      <c r="I151" s="21">
        <v>0</v>
      </c>
      <c r="J151" s="22">
        <v>0</v>
      </c>
      <c r="K151" s="3" t="s">
        <v>19</v>
      </c>
      <c r="L151" s="89" t="s">
        <v>23</v>
      </c>
      <c r="M151" s="89" t="s">
        <v>23</v>
      </c>
      <c r="N151" s="88">
        <v>0</v>
      </c>
      <c r="O151" s="23">
        <f t="shared" ref="O151:O152" si="2">ROUND(1442.9/12*5,1)</f>
        <v>601.20000000000005</v>
      </c>
    </row>
    <row r="152" spans="1:104" ht="26.25" customHeight="1" x14ac:dyDescent="0.25">
      <c r="A152" s="3">
        <v>127</v>
      </c>
      <c r="B152" s="99"/>
      <c r="C152" s="18" t="s">
        <v>158</v>
      </c>
      <c r="D152" s="21">
        <v>0</v>
      </c>
      <c r="E152" s="22">
        <v>0</v>
      </c>
      <c r="F152" s="21" t="s">
        <v>304</v>
      </c>
      <c r="G152" s="21"/>
      <c r="H152" s="22">
        <v>1442.9</v>
      </c>
      <c r="I152" s="21">
        <v>0</v>
      </c>
      <c r="J152" s="22">
        <v>0</v>
      </c>
      <c r="K152" s="3" t="s">
        <v>19</v>
      </c>
      <c r="L152" s="89" t="s">
        <v>23</v>
      </c>
      <c r="M152" s="89" t="s">
        <v>23</v>
      </c>
      <c r="N152" s="88">
        <v>0</v>
      </c>
      <c r="O152" s="23">
        <f t="shared" si="2"/>
        <v>601.20000000000005</v>
      </c>
    </row>
    <row r="153" spans="1:104" ht="26.25" customHeight="1" thickBot="1" x14ac:dyDescent="0.3">
      <c r="A153" s="3">
        <v>128</v>
      </c>
      <c r="B153" s="99"/>
      <c r="C153" s="4" t="s">
        <v>159</v>
      </c>
      <c r="D153" s="27">
        <v>0</v>
      </c>
      <c r="E153" s="22">
        <v>0</v>
      </c>
      <c r="F153" s="27">
        <v>121</v>
      </c>
      <c r="G153" s="27"/>
      <c r="H153" s="22">
        <v>1442.9</v>
      </c>
      <c r="I153" s="27">
        <v>0</v>
      </c>
      <c r="J153" s="22">
        <v>0</v>
      </c>
      <c r="K153" s="20" t="s">
        <v>19</v>
      </c>
      <c r="L153" s="24">
        <v>1</v>
      </c>
      <c r="M153" s="24">
        <v>0</v>
      </c>
      <c r="N153" s="78">
        <v>120241.67</v>
      </c>
      <c r="O153" s="23">
        <v>1442.9</v>
      </c>
    </row>
    <row r="154" spans="1:104" s="33" customFormat="1" ht="26.25" customHeight="1" thickBot="1" x14ac:dyDescent="0.3">
      <c r="A154" s="3"/>
      <c r="B154" s="28" t="s">
        <v>22</v>
      </c>
      <c r="C154" s="28" t="s">
        <v>23</v>
      </c>
      <c r="D154" s="29">
        <v>882</v>
      </c>
      <c r="E154" s="91" t="s">
        <v>23</v>
      </c>
      <c r="F154" s="29">
        <f>SUM(F108:F153)</f>
        <v>5803</v>
      </c>
      <c r="G154" s="29">
        <v>0</v>
      </c>
      <c r="H154" s="91" t="s">
        <v>23</v>
      </c>
      <c r="I154" s="29">
        <v>0</v>
      </c>
      <c r="J154" s="30">
        <v>0</v>
      </c>
      <c r="K154" s="28" t="s">
        <v>23</v>
      </c>
      <c r="L154" s="39" t="s">
        <v>23</v>
      </c>
      <c r="M154" s="39" t="s">
        <v>23</v>
      </c>
      <c r="N154" s="80">
        <f>SUM(N108:N153)</f>
        <v>3138341.7399999993</v>
      </c>
      <c r="O154" s="71">
        <f>SUM(O108:O153)</f>
        <v>43672.1</v>
      </c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</row>
    <row r="155" spans="1:104" ht="26.25" customHeight="1" x14ac:dyDescent="0.25">
      <c r="A155" s="3">
        <v>129</v>
      </c>
      <c r="B155" s="98" t="s">
        <v>160</v>
      </c>
      <c r="C155" s="9" t="s">
        <v>161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26" t="s">
        <v>19</v>
      </c>
      <c r="L155" s="24">
        <v>1</v>
      </c>
      <c r="M155" s="24">
        <v>0</v>
      </c>
      <c r="N155" s="78">
        <v>120241.67</v>
      </c>
      <c r="O155" s="23">
        <v>1442.9</v>
      </c>
    </row>
    <row r="156" spans="1:104" ht="26.25" customHeight="1" x14ac:dyDescent="0.25">
      <c r="A156" s="3">
        <v>130</v>
      </c>
      <c r="B156" s="99"/>
      <c r="C156" s="9" t="s">
        <v>162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3" t="s">
        <v>25</v>
      </c>
      <c r="L156" s="92">
        <v>1</v>
      </c>
      <c r="M156" s="36" t="s">
        <v>23</v>
      </c>
      <c r="N156" s="78">
        <v>36075</v>
      </c>
      <c r="O156" s="23">
        <v>432.9</v>
      </c>
    </row>
    <row r="157" spans="1:104" ht="26.25" customHeight="1" x14ac:dyDescent="0.25">
      <c r="A157" s="3">
        <v>131</v>
      </c>
      <c r="B157" s="99"/>
      <c r="C157" s="9" t="s">
        <v>163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3" t="s">
        <v>19</v>
      </c>
      <c r="L157" s="24">
        <v>1</v>
      </c>
      <c r="M157" s="24">
        <v>0</v>
      </c>
      <c r="N157" s="78">
        <v>120241.67</v>
      </c>
      <c r="O157" s="23">
        <v>1442.9</v>
      </c>
    </row>
    <row r="158" spans="1:104" ht="26.25" customHeight="1" x14ac:dyDescent="0.25">
      <c r="A158" s="3">
        <v>132</v>
      </c>
      <c r="B158" s="99"/>
      <c r="C158" s="9" t="s">
        <v>90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3" t="s">
        <v>19</v>
      </c>
      <c r="L158" s="24">
        <v>1</v>
      </c>
      <c r="M158" s="24">
        <v>0</v>
      </c>
      <c r="N158" s="78">
        <v>120241.67</v>
      </c>
      <c r="O158" s="23">
        <v>1442.9</v>
      </c>
    </row>
    <row r="159" spans="1:104" ht="26.25" customHeight="1" x14ac:dyDescent="0.25">
      <c r="A159" s="3">
        <v>133</v>
      </c>
      <c r="B159" s="99"/>
      <c r="C159" s="9" t="s">
        <v>164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3" t="s">
        <v>25</v>
      </c>
      <c r="L159" s="92">
        <v>1</v>
      </c>
      <c r="M159" s="36" t="s">
        <v>23</v>
      </c>
      <c r="N159" s="78">
        <v>36075</v>
      </c>
      <c r="O159" s="23">
        <v>432.9</v>
      </c>
    </row>
    <row r="160" spans="1:104" ht="26.25" customHeight="1" x14ac:dyDescent="0.25">
      <c r="A160" s="3">
        <v>134</v>
      </c>
      <c r="B160" s="99"/>
      <c r="C160" s="9" t="s">
        <v>165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3" t="s">
        <v>19</v>
      </c>
      <c r="L160" s="24">
        <v>1</v>
      </c>
      <c r="M160" s="24">
        <v>0</v>
      </c>
      <c r="N160" s="78">
        <v>120241.67</v>
      </c>
      <c r="O160" s="23">
        <v>1442.9</v>
      </c>
    </row>
    <row r="161" spans="1:104" ht="26.25" customHeight="1" x14ac:dyDescent="0.25">
      <c r="A161" s="3">
        <v>135</v>
      </c>
      <c r="B161" s="99"/>
      <c r="C161" s="18" t="s">
        <v>166</v>
      </c>
      <c r="D161" s="21">
        <v>0</v>
      </c>
      <c r="E161" s="22">
        <v>0</v>
      </c>
      <c r="F161" s="21">
        <v>201</v>
      </c>
      <c r="G161" s="21"/>
      <c r="H161" s="22">
        <v>1442.9</v>
      </c>
      <c r="I161" s="21">
        <v>0</v>
      </c>
      <c r="J161" s="22">
        <v>0</v>
      </c>
      <c r="K161" s="3" t="s">
        <v>25</v>
      </c>
      <c r="L161" s="24">
        <v>0.7</v>
      </c>
      <c r="M161" s="24">
        <v>0</v>
      </c>
      <c r="N161" s="78">
        <v>84166.67</v>
      </c>
      <c r="O161" s="23">
        <v>1010</v>
      </c>
    </row>
    <row r="162" spans="1:104" ht="26.25" customHeight="1" x14ac:dyDescent="0.25">
      <c r="A162" s="3">
        <v>136</v>
      </c>
      <c r="B162" s="120"/>
      <c r="C162" s="18" t="s">
        <v>167</v>
      </c>
      <c r="D162" s="21">
        <v>81</v>
      </c>
      <c r="E162" s="22">
        <v>432.9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3" t="s">
        <v>25</v>
      </c>
      <c r="L162" s="24">
        <v>0.33329999999999999</v>
      </c>
      <c r="M162" s="36" t="s">
        <v>23</v>
      </c>
      <c r="N162" s="78">
        <v>12025</v>
      </c>
      <c r="O162" s="23">
        <v>144.30000000000001</v>
      </c>
    </row>
    <row r="163" spans="1:104" ht="26.25" customHeight="1" x14ac:dyDescent="0.25">
      <c r="A163" s="3">
        <v>137</v>
      </c>
      <c r="B163" s="120"/>
      <c r="C163" s="18" t="s">
        <v>168</v>
      </c>
      <c r="D163" s="21">
        <v>94</v>
      </c>
      <c r="E163" s="22">
        <v>432.9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3" t="s">
        <v>25</v>
      </c>
      <c r="L163" s="24">
        <v>0.33329999999999999</v>
      </c>
      <c r="M163" s="36" t="s">
        <v>23</v>
      </c>
      <c r="N163" s="78">
        <v>12025</v>
      </c>
      <c r="O163" s="23">
        <v>144.30000000000001</v>
      </c>
    </row>
    <row r="164" spans="1:104" ht="26.25" customHeight="1" x14ac:dyDescent="0.25">
      <c r="A164" s="3">
        <v>138</v>
      </c>
      <c r="B164" s="120"/>
      <c r="C164" s="18" t="s">
        <v>169</v>
      </c>
      <c r="D164" s="21">
        <v>35</v>
      </c>
      <c r="E164" s="22">
        <v>432.9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3" t="s">
        <v>25</v>
      </c>
      <c r="L164" s="24">
        <v>0.33329999999999999</v>
      </c>
      <c r="M164" s="36" t="s">
        <v>23</v>
      </c>
      <c r="N164" s="78">
        <v>12025</v>
      </c>
      <c r="O164" s="23">
        <v>144.30000000000001</v>
      </c>
    </row>
    <row r="165" spans="1:104" ht="26.25" customHeight="1" x14ac:dyDescent="0.25">
      <c r="A165" s="3">
        <v>139</v>
      </c>
      <c r="B165" s="120"/>
      <c r="C165" s="18" t="s">
        <v>170</v>
      </c>
      <c r="D165" s="21">
        <v>46</v>
      </c>
      <c r="E165" s="22">
        <v>432.9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3" t="s">
        <v>25</v>
      </c>
      <c r="L165" s="24">
        <v>0.33329999999999999</v>
      </c>
      <c r="M165" s="36" t="s">
        <v>23</v>
      </c>
      <c r="N165" s="78">
        <v>12025</v>
      </c>
      <c r="O165" s="23">
        <v>144.30000000000001</v>
      </c>
    </row>
    <row r="166" spans="1:104" ht="26.25" customHeight="1" x14ac:dyDescent="0.25">
      <c r="A166" s="3">
        <v>140</v>
      </c>
      <c r="B166" s="120"/>
      <c r="C166" s="18" t="s">
        <v>171</v>
      </c>
      <c r="D166" s="21">
        <v>89</v>
      </c>
      <c r="E166" s="22">
        <v>432.9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3" t="s">
        <v>25</v>
      </c>
      <c r="L166" s="24">
        <v>0.33329999999999999</v>
      </c>
      <c r="M166" s="36" t="s">
        <v>23</v>
      </c>
      <c r="N166" s="78">
        <v>12025</v>
      </c>
      <c r="O166" s="23">
        <v>144.30000000000001</v>
      </c>
    </row>
    <row r="167" spans="1:104" ht="26.25" customHeight="1" x14ac:dyDescent="0.25">
      <c r="A167" s="3">
        <v>141</v>
      </c>
      <c r="B167" s="120"/>
      <c r="C167" s="18" t="s">
        <v>172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3" t="s">
        <v>19</v>
      </c>
      <c r="L167" s="24">
        <v>1</v>
      </c>
      <c r="M167" s="24">
        <v>0</v>
      </c>
      <c r="N167" s="78">
        <v>120241.67</v>
      </c>
      <c r="O167" s="23">
        <v>1442.9</v>
      </c>
    </row>
    <row r="168" spans="1:104" ht="26.25" customHeight="1" thickBot="1" x14ac:dyDescent="0.3">
      <c r="A168" s="3">
        <v>142</v>
      </c>
      <c r="B168" s="121"/>
      <c r="C168" s="4" t="s">
        <v>173</v>
      </c>
      <c r="D168" s="27">
        <v>0</v>
      </c>
      <c r="E168" s="22">
        <v>0</v>
      </c>
      <c r="F168" s="27">
        <v>273</v>
      </c>
      <c r="G168" s="40"/>
      <c r="H168" s="22">
        <v>1442.9</v>
      </c>
      <c r="I168" s="27">
        <v>0</v>
      </c>
      <c r="J168" s="22">
        <v>0</v>
      </c>
      <c r="K168" s="20" t="s">
        <v>19</v>
      </c>
      <c r="L168" s="75">
        <v>1</v>
      </c>
      <c r="M168" s="24">
        <v>0</v>
      </c>
      <c r="N168" s="78">
        <v>120241.67</v>
      </c>
      <c r="O168" s="23">
        <v>1442.9</v>
      </c>
    </row>
    <row r="169" spans="1:104" s="33" customFormat="1" ht="26.25" customHeight="1" thickBot="1" x14ac:dyDescent="0.3">
      <c r="A169" s="3"/>
      <c r="B169" s="28" t="s">
        <v>22</v>
      </c>
      <c r="C169" s="28" t="s">
        <v>23</v>
      </c>
      <c r="D169" s="29">
        <v>439</v>
      </c>
      <c r="E169" s="91" t="s">
        <v>23</v>
      </c>
      <c r="F169" s="29">
        <v>2022</v>
      </c>
      <c r="G169" s="29">
        <v>0</v>
      </c>
      <c r="H169" s="91" t="s">
        <v>23</v>
      </c>
      <c r="I169" s="29">
        <v>0</v>
      </c>
      <c r="J169" s="31">
        <v>0</v>
      </c>
      <c r="K169" s="28" t="s">
        <v>23</v>
      </c>
      <c r="L169" s="39" t="s">
        <v>23</v>
      </c>
      <c r="M169" s="39" t="s">
        <v>23</v>
      </c>
      <c r="N169" s="80">
        <v>937891.69000000006</v>
      </c>
      <c r="O169" s="71">
        <v>11254.699999999999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</row>
    <row r="170" spans="1:104" ht="26.25" customHeight="1" x14ac:dyDescent="0.25">
      <c r="A170" s="3">
        <v>143</v>
      </c>
      <c r="B170" s="98" t="s">
        <v>174</v>
      </c>
      <c r="C170" s="9" t="s">
        <v>175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9" t="s">
        <v>19</v>
      </c>
      <c r="L170" s="24">
        <v>1.0029999999999999</v>
      </c>
      <c r="M170" s="24">
        <v>2.9999999999998916E-3</v>
      </c>
      <c r="N170" s="78">
        <v>120596.97</v>
      </c>
      <c r="O170" s="23">
        <v>1447.2</v>
      </c>
    </row>
    <row r="171" spans="1:104" ht="26.25" customHeight="1" x14ac:dyDescent="0.25">
      <c r="A171" s="3">
        <v>144</v>
      </c>
      <c r="B171" s="99"/>
      <c r="C171" s="18" t="s">
        <v>176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18" t="s">
        <v>19</v>
      </c>
      <c r="L171" s="24">
        <v>1.0032000000000001</v>
      </c>
      <c r="M171" s="24">
        <v>3.2000000000000917E-3</v>
      </c>
      <c r="N171" s="78">
        <v>120629.27</v>
      </c>
      <c r="O171" s="23">
        <v>1447.6</v>
      </c>
    </row>
    <row r="172" spans="1:104" ht="26.25" customHeight="1" x14ac:dyDescent="0.25">
      <c r="A172" s="3">
        <v>145</v>
      </c>
      <c r="B172" s="99"/>
      <c r="C172" s="18" t="s">
        <v>177</v>
      </c>
      <c r="D172" s="21">
        <v>0</v>
      </c>
      <c r="E172" s="22">
        <v>0</v>
      </c>
      <c r="F172" s="21">
        <v>260</v>
      </c>
      <c r="G172" s="21">
        <v>7</v>
      </c>
      <c r="H172" s="22">
        <v>1442.9</v>
      </c>
      <c r="I172" s="21">
        <v>0</v>
      </c>
      <c r="J172" s="22">
        <v>0</v>
      </c>
      <c r="K172" s="18" t="s">
        <v>25</v>
      </c>
      <c r="L172" s="24">
        <v>0.70189999999999997</v>
      </c>
      <c r="M172" s="24">
        <v>1.9000000000000128E-3</v>
      </c>
      <c r="N172" s="78">
        <v>84392.77</v>
      </c>
      <c r="O172" s="23">
        <v>1012.7</v>
      </c>
    </row>
    <row r="173" spans="1:104" ht="26.25" customHeight="1" x14ac:dyDescent="0.25">
      <c r="A173" s="3">
        <v>146</v>
      </c>
      <c r="B173" s="99"/>
      <c r="C173" s="18" t="s">
        <v>178</v>
      </c>
      <c r="D173" s="21">
        <v>0</v>
      </c>
      <c r="E173" s="22">
        <v>0</v>
      </c>
      <c r="F173" s="21">
        <v>366</v>
      </c>
      <c r="G173" s="21">
        <v>5</v>
      </c>
      <c r="H173" s="22">
        <v>1442.9</v>
      </c>
      <c r="I173" s="21">
        <v>0</v>
      </c>
      <c r="J173" s="22">
        <v>0</v>
      </c>
      <c r="K173" s="18" t="s">
        <v>25</v>
      </c>
      <c r="L173" s="24">
        <v>0.50139999999999996</v>
      </c>
      <c r="M173" s="24">
        <v>1.3999999999999568E-3</v>
      </c>
      <c r="N173" s="78">
        <v>60286.5</v>
      </c>
      <c r="O173" s="23">
        <v>723.4</v>
      </c>
    </row>
    <row r="174" spans="1:104" ht="26.25" customHeight="1" x14ac:dyDescent="0.25">
      <c r="A174" s="3">
        <v>147</v>
      </c>
      <c r="B174" s="99"/>
      <c r="C174" s="18" t="s">
        <v>179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18" t="s">
        <v>19</v>
      </c>
      <c r="L174" s="92">
        <v>1</v>
      </c>
      <c r="M174" s="44" t="s">
        <v>23</v>
      </c>
      <c r="N174" s="78">
        <v>240483.33</v>
      </c>
      <c r="O174" s="23">
        <v>2885.8</v>
      </c>
    </row>
    <row r="175" spans="1:104" ht="26.25" customHeight="1" x14ac:dyDescent="0.25">
      <c r="A175" s="3">
        <v>148</v>
      </c>
      <c r="B175" s="99"/>
      <c r="C175" s="18" t="s">
        <v>180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18" t="s">
        <v>19</v>
      </c>
      <c r="L175" s="24">
        <v>1.0021</v>
      </c>
      <c r="M175" s="24">
        <v>2.0999999999999908E-3</v>
      </c>
      <c r="N175" s="78">
        <v>120500.06999999999</v>
      </c>
      <c r="O175" s="23">
        <v>1446</v>
      </c>
    </row>
    <row r="176" spans="1:104" ht="26.25" customHeight="1" x14ac:dyDescent="0.25">
      <c r="A176" s="3">
        <v>149</v>
      </c>
      <c r="B176" s="99"/>
      <c r="C176" s="18" t="s">
        <v>181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18" t="s">
        <v>19</v>
      </c>
      <c r="L176" s="24">
        <v>1.0038</v>
      </c>
      <c r="M176" s="24">
        <v>3.8000000000000256E-3</v>
      </c>
      <c r="N176" s="78">
        <v>120693.87</v>
      </c>
      <c r="O176" s="23">
        <v>1448.3</v>
      </c>
    </row>
    <row r="177" spans="1:104" ht="34.5" customHeight="1" x14ac:dyDescent="0.25">
      <c r="A177" s="3">
        <v>150</v>
      </c>
      <c r="B177" s="99"/>
      <c r="C177" s="18" t="s">
        <v>182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18" t="s">
        <v>19</v>
      </c>
      <c r="L177" s="24">
        <v>1.0019</v>
      </c>
      <c r="M177" s="24">
        <v>1.9000000000000128E-3</v>
      </c>
      <c r="N177" s="78">
        <v>120467.77</v>
      </c>
      <c r="O177" s="23">
        <v>1445.6</v>
      </c>
    </row>
    <row r="178" spans="1:104" ht="26.25" customHeight="1" thickBot="1" x14ac:dyDescent="0.3">
      <c r="A178" s="3">
        <v>151</v>
      </c>
      <c r="B178" s="102"/>
      <c r="C178" s="4" t="s">
        <v>183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4" t="s">
        <v>19</v>
      </c>
      <c r="L178" s="24">
        <v>1.0047999999999999</v>
      </c>
      <c r="M178" s="24">
        <v>4.7999999999999154E-3</v>
      </c>
      <c r="N178" s="78">
        <v>120823.06999999999</v>
      </c>
      <c r="O178" s="23">
        <v>1449.9</v>
      </c>
    </row>
    <row r="179" spans="1:104" s="33" customFormat="1" ht="26.25" customHeight="1" thickBot="1" x14ac:dyDescent="0.3">
      <c r="A179" s="3"/>
      <c r="B179" s="28" t="s">
        <v>22</v>
      </c>
      <c r="C179" s="28" t="s">
        <v>23</v>
      </c>
      <c r="D179" s="29">
        <v>0</v>
      </c>
      <c r="E179" s="30">
        <v>0</v>
      </c>
      <c r="F179" s="29">
        <v>3790</v>
      </c>
      <c r="G179" s="29">
        <v>82</v>
      </c>
      <c r="H179" s="91" t="s">
        <v>23</v>
      </c>
      <c r="I179" s="29">
        <v>1368</v>
      </c>
      <c r="J179" s="91" t="s">
        <v>23</v>
      </c>
      <c r="K179" s="28" t="s">
        <v>23</v>
      </c>
      <c r="L179" s="39" t="s">
        <v>23</v>
      </c>
      <c r="M179" s="39" t="s">
        <v>23</v>
      </c>
      <c r="N179" s="80">
        <v>1108873.6199999999</v>
      </c>
      <c r="O179" s="71">
        <v>13306.5</v>
      </c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</row>
    <row r="180" spans="1:104" ht="26.25" customHeight="1" x14ac:dyDescent="0.25">
      <c r="A180" s="3">
        <v>152</v>
      </c>
      <c r="B180" s="98" t="s">
        <v>184</v>
      </c>
      <c r="C180" s="9" t="s">
        <v>185</v>
      </c>
      <c r="D180" s="34">
        <v>0</v>
      </c>
      <c r="E180" s="22">
        <v>0</v>
      </c>
      <c r="F180" s="34">
        <v>195</v>
      </c>
      <c r="G180" s="34"/>
      <c r="H180" s="22">
        <v>1442.9</v>
      </c>
      <c r="I180" s="34">
        <v>0</v>
      </c>
      <c r="J180" s="22">
        <v>0</v>
      </c>
      <c r="K180" s="9" t="s">
        <v>25</v>
      </c>
      <c r="L180" s="24">
        <v>0.7</v>
      </c>
      <c r="M180" s="24">
        <v>0</v>
      </c>
      <c r="N180" s="78">
        <v>84166.67</v>
      </c>
      <c r="O180" s="23">
        <v>1010</v>
      </c>
    </row>
    <row r="181" spans="1:104" ht="26.25" customHeight="1" x14ac:dyDescent="0.25">
      <c r="A181" s="3">
        <v>153</v>
      </c>
      <c r="B181" s="99"/>
      <c r="C181" s="18" t="s">
        <v>186</v>
      </c>
      <c r="D181" s="21">
        <v>0</v>
      </c>
      <c r="E181" s="22">
        <v>0</v>
      </c>
      <c r="F181" s="21">
        <v>290</v>
      </c>
      <c r="G181" s="21"/>
      <c r="H181" s="22">
        <v>1442.9</v>
      </c>
      <c r="I181" s="21">
        <v>0</v>
      </c>
      <c r="J181" s="22">
        <v>0</v>
      </c>
      <c r="K181" s="18" t="s">
        <v>25</v>
      </c>
      <c r="L181" s="24">
        <v>0.7</v>
      </c>
      <c r="M181" s="24">
        <v>0</v>
      </c>
      <c r="N181" s="78">
        <v>84166.67</v>
      </c>
      <c r="O181" s="23">
        <v>1010</v>
      </c>
    </row>
    <row r="182" spans="1:104" ht="26.25" customHeight="1" x14ac:dyDescent="0.25">
      <c r="A182" s="3">
        <v>154</v>
      </c>
      <c r="B182" s="99"/>
      <c r="C182" s="18" t="s">
        <v>187</v>
      </c>
      <c r="D182" s="21">
        <v>0</v>
      </c>
      <c r="E182" s="22">
        <v>0</v>
      </c>
      <c r="F182" s="21">
        <v>223</v>
      </c>
      <c r="G182" s="21"/>
      <c r="H182" s="22">
        <v>1442.9</v>
      </c>
      <c r="I182" s="21">
        <v>0</v>
      </c>
      <c r="J182" s="22">
        <v>0</v>
      </c>
      <c r="K182" s="18" t="s">
        <v>19</v>
      </c>
      <c r="L182" s="24">
        <v>1</v>
      </c>
      <c r="M182" s="24">
        <v>0</v>
      </c>
      <c r="N182" s="78">
        <v>120241.67</v>
      </c>
      <c r="O182" s="23">
        <v>1334.7</v>
      </c>
    </row>
    <row r="183" spans="1:104" ht="26.25" customHeight="1" x14ac:dyDescent="0.25">
      <c r="A183" s="3">
        <v>155</v>
      </c>
      <c r="B183" s="99"/>
      <c r="C183" s="18" t="s">
        <v>188</v>
      </c>
      <c r="D183" s="21">
        <v>0</v>
      </c>
      <c r="E183" s="22">
        <v>0</v>
      </c>
      <c r="F183" s="21">
        <v>102</v>
      </c>
      <c r="G183" s="34"/>
      <c r="H183" s="22">
        <v>1442.9</v>
      </c>
      <c r="I183" s="21">
        <v>0</v>
      </c>
      <c r="J183" s="22">
        <v>0</v>
      </c>
      <c r="K183" s="18" t="s">
        <v>25</v>
      </c>
      <c r="L183" s="24">
        <v>0.7</v>
      </c>
      <c r="M183" s="24">
        <v>0</v>
      </c>
      <c r="N183" s="78">
        <v>84166.67</v>
      </c>
      <c r="O183" s="23">
        <v>1010</v>
      </c>
    </row>
    <row r="184" spans="1:104" ht="26.25" customHeight="1" x14ac:dyDescent="0.25">
      <c r="A184" s="3">
        <v>156</v>
      </c>
      <c r="B184" s="99"/>
      <c r="C184" s="18" t="s">
        <v>189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49" t="s">
        <v>19</v>
      </c>
      <c r="L184" s="24">
        <v>1</v>
      </c>
      <c r="M184" s="24">
        <v>0</v>
      </c>
      <c r="N184" s="78">
        <v>120241.67</v>
      </c>
      <c r="O184" s="23">
        <v>1442.9</v>
      </c>
    </row>
    <row r="185" spans="1:104" ht="26.25" customHeight="1" x14ac:dyDescent="0.25">
      <c r="A185" s="3">
        <v>157</v>
      </c>
      <c r="B185" s="99"/>
      <c r="C185" s="18" t="s">
        <v>190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49" t="s">
        <v>19</v>
      </c>
      <c r="L185" s="24">
        <v>1</v>
      </c>
      <c r="M185" s="24">
        <v>0</v>
      </c>
      <c r="N185" s="78">
        <v>120241.67</v>
      </c>
      <c r="O185" s="23">
        <v>1442.9</v>
      </c>
    </row>
    <row r="186" spans="1:104" ht="26.25" customHeight="1" x14ac:dyDescent="0.25">
      <c r="A186" s="3">
        <v>158</v>
      </c>
      <c r="B186" s="99"/>
      <c r="C186" s="18" t="s">
        <v>191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49" t="s">
        <v>19</v>
      </c>
      <c r="L186" s="24">
        <v>1</v>
      </c>
      <c r="M186" s="24">
        <v>0</v>
      </c>
      <c r="N186" s="78">
        <v>120241.67</v>
      </c>
      <c r="O186" s="23">
        <v>1442.9</v>
      </c>
    </row>
    <row r="187" spans="1:104" ht="26.25" customHeight="1" x14ac:dyDescent="0.25">
      <c r="A187" s="3">
        <v>159</v>
      </c>
      <c r="B187" s="99"/>
      <c r="C187" s="18" t="s">
        <v>192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49" t="s">
        <v>19</v>
      </c>
      <c r="L187" s="24">
        <v>1</v>
      </c>
      <c r="M187" s="24">
        <v>0</v>
      </c>
      <c r="N187" s="78">
        <v>120241.67</v>
      </c>
      <c r="O187" s="23">
        <v>1442.9</v>
      </c>
    </row>
    <row r="188" spans="1:104" ht="26.25" customHeight="1" x14ac:dyDescent="0.25">
      <c r="A188" s="3">
        <v>160</v>
      </c>
      <c r="B188" s="99"/>
      <c r="C188" s="18" t="s">
        <v>193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49" t="s">
        <v>19</v>
      </c>
      <c r="L188" s="24">
        <v>1</v>
      </c>
      <c r="M188" s="24">
        <v>0</v>
      </c>
      <c r="N188" s="78">
        <v>120241.67</v>
      </c>
      <c r="O188" s="23">
        <v>1442.9</v>
      </c>
    </row>
    <row r="189" spans="1:104" ht="26.25" customHeight="1" x14ac:dyDescent="0.25">
      <c r="A189" s="3">
        <v>161</v>
      </c>
      <c r="B189" s="99"/>
      <c r="C189" s="18" t="s">
        <v>194</v>
      </c>
      <c r="D189" s="21">
        <v>0</v>
      </c>
      <c r="E189" s="22">
        <v>0</v>
      </c>
      <c r="F189" s="21">
        <v>136</v>
      </c>
      <c r="G189" s="21"/>
      <c r="H189" s="22">
        <v>1442.9</v>
      </c>
      <c r="I189" s="21">
        <v>0</v>
      </c>
      <c r="J189" s="22">
        <v>0</v>
      </c>
      <c r="K189" s="4" t="s">
        <v>25</v>
      </c>
      <c r="L189" s="24">
        <v>0.7</v>
      </c>
      <c r="M189" s="24">
        <v>0</v>
      </c>
      <c r="N189" s="78">
        <v>84166.67</v>
      </c>
      <c r="O189" s="23">
        <v>1010</v>
      </c>
    </row>
    <row r="190" spans="1:104" ht="26.25" customHeight="1" thickBot="1" x14ac:dyDescent="0.3">
      <c r="A190" s="3">
        <v>162</v>
      </c>
      <c r="B190" s="102"/>
      <c r="C190" s="4" t="s">
        <v>195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8" t="s">
        <v>19</v>
      </c>
      <c r="L190" s="24">
        <v>1</v>
      </c>
      <c r="M190" s="24">
        <v>0</v>
      </c>
      <c r="N190" s="78">
        <v>120241.67</v>
      </c>
      <c r="O190" s="23">
        <v>1442.9</v>
      </c>
    </row>
    <row r="191" spans="1:104" s="33" customFormat="1" ht="26.25" customHeight="1" thickBot="1" x14ac:dyDescent="0.3">
      <c r="A191" s="3"/>
      <c r="B191" s="28" t="s">
        <v>22</v>
      </c>
      <c r="C191" s="28" t="s">
        <v>23</v>
      </c>
      <c r="D191" s="29">
        <v>0</v>
      </c>
      <c r="E191" s="30">
        <v>0</v>
      </c>
      <c r="F191" s="29">
        <v>3148</v>
      </c>
      <c r="G191" s="29">
        <v>0</v>
      </c>
      <c r="H191" s="91" t="s">
        <v>23</v>
      </c>
      <c r="I191" s="29">
        <v>0</v>
      </c>
      <c r="J191" s="31">
        <v>0</v>
      </c>
      <c r="K191" s="28" t="s">
        <v>23</v>
      </c>
      <c r="L191" s="39" t="s">
        <v>23</v>
      </c>
      <c r="M191" s="39" t="s">
        <v>23</v>
      </c>
      <c r="N191" s="80">
        <f>SUM(N180:N190)</f>
        <v>1178358.3700000001</v>
      </c>
      <c r="O191" s="71">
        <f>SUM(O180:O190)</f>
        <v>14032.099999999999</v>
      </c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</row>
    <row r="192" spans="1:104" ht="26.25" customHeight="1" x14ac:dyDescent="0.25">
      <c r="A192" s="3">
        <v>163</v>
      </c>
      <c r="B192" s="98" t="s">
        <v>196</v>
      </c>
      <c r="C192" s="9" t="s">
        <v>197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9" t="s">
        <v>19</v>
      </c>
      <c r="L192" s="24">
        <v>1</v>
      </c>
      <c r="M192" s="24">
        <v>0</v>
      </c>
      <c r="N192" s="78">
        <v>120241.67</v>
      </c>
      <c r="O192" s="23">
        <v>1442.9</v>
      </c>
    </row>
    <row r="193" spans="1:104" ht="26.25" customHeight="1" x14ac:dyDescent="0.25">
      <c r="A193" s="3">
        <v>164</v>
      </c>
      <c r="B193" s="99"/>
      <c r="C193" s="9" t="s">
        <v>198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9" t="s">
        <v>19</v>
      </c>
      <c r="L193" s="24">
        <v>1.0003</v>
      </c>
      <c r="M193" s="24">
        <v>2.9999999999996696E-4</v>
      </c>
      <c r="N193" s="78">
        <v>120273.97</v>
      </c>
      <c r="O193" s="23">
        <v>1443.3</v>
      </c>
    </row>
    <row r="194" spans="1:104" ht="26.25" customHeight="1" x14ac:dyDescent="0.25">
      <c r="A194" s="3">
        <v>165</v>
      </c>
      <c r="B194" s="99"/>
      <c r="C194" s="9" t="s">
        <v>199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18" t="s">
        <v>19</v>
      </c>
      <c r="L194" s="24">
        <v>1.0007999999999999</v>
      </c>
      <c r="M194" s="24">
        <v>7.9999999999991189E-4</v>
      </c>
      <c r="N194" s="78">
        <v>120338.56999999999</v>
      </c>
      <c r="O194" s="23">
        <v>1444.1</v>
      </c>
    </row>
    <row r="195" spans="1:104" ht="26.25" customHeight="1" x14ac:dyDescent="0.25">
      <c r="A195" s="3">
        <v>166</v>
      </c>
      <c r="B195" s="99"/>
      <c r="C195" s="9" t="s">
        <v>200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18" t="s">
        <v>19</v>
      </c>
      <c r="L195" s="24">
        <v>1.0007999999999999</v>
      </c>
      <c r="M195" s="24">
        <v>7.9999999999991189E-4</v>
      </c>
      <c r="N195" s="78">
        <v>120338.56999999999</v>
      </c>
      <c r="O195" s="23">
        <v>1444.1</v>
      </c>
    </row>
    <row r="196" spans="1:104" ht="26.25" customHeight="1" x14ac:dyDescent="0.25">
      <c r="A196" s="3">
        <v>167</v>
      </c>
      <c r="B196" s="99"/>
      <c r="C196" s="9" t="s">
        <v>201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18" t="s">
        <v>25</v>
      </c>
      <c r="L196" s="92">
        <v>1</v>
      </c>
      <c r="M196" s="36" t="s">
        <v>23</v>
      </c>
      <c r="N196" s="78">
        <v>36075</v>
      </c>
      <c r="O196" s="23">
        <v>432.9</v>
      </c>
    </row>
    <row r="197" spans="1:104" ht="26.25" customHeight="1" x14ac:dyDescent="0.25">
      <c r="A197" s="3">
        <v>168</v>
      </c>
      <c r="B197" s="99"/>
      <c r="C197" s="9" t="s">
        <v>202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18" t="s">
        <v>19</v>
      </c>
      <c r="L197" s="24">
        <v>1.0004999999999999</v>
      </c>
      <c r="M197" s="24">
        <v>4.9999999999994493E-4</v>
      </c>
      <c r="N197" s="78">
        <v>120306.27</v>
      </c>
      <c r="O197" s="23">
        <v>1443.7</v>
      </c>
    </row>
    <row r="198" spans="1:104" ht="26.25" customHeight="1" x14ac:dyDescent="0.25">
      <c r="A198" s="3">
        <v>169</v>
      </c>
      <c r="B198" s="99"/>
      <c r="C198" s="9" t="s">
        <v>203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8" t="s">
        <v>25</v>
      </c>
      <c r="L198" s="92">
        <v>1</v>
      </c>
      <c r="M198" s="36" t="s">
        <v>23</v>
      </c>
      <c r="N198" s="78">
        <v>36075</v>
      </c>
      <c r="O198" s="23">
        <v>432.9</v>
      </c>
    </row>
    <row r="199" spans="1:104" ht="26.25" customHeight="1" x14ac:dyDescent="0.25">
      <c r="A199" s="3">
        <v>170</v>
      </c>
      <c r="B199" s="99"/>
      <c r="C199" s="9" t="s">
        <v>204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8" t="s">
        <v>25</v>
      </c>
      <c r="L199" s="92">
        <v>1</v>
      </c>
      <c r="M199" s="36" t="s">
        <v>23</v>
      </c>
      <c r="N199" s="78">
        <v>36075</v>
      </c>
      <c r="O199" s="23">
        <v>432.9</v>
      </c>
    </row>
    <row r="200" spans="1:104" ht="26.25" customHeight="1" x14ac:dyDescent="0.25">
      <c r="A200" s="3">
        <v>171</v>
      </c>
      <c r="B200" s="99"/>
      <c r="C200" s="9" t="s">
        <v>205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8" t="s">
        <v>25</v>
      </c>
      <c r="L200" s="92">
        <v>1</v>
      </c>
      <c r="M200" s="36" t="s">
        <v>23</v>
      </c>
      <c r="N200" s="78">
        <v>36075</v>
      </c>
      <c r="O200" s="23">
        <v>432.9</v>
      </c>
    </row>
    <row r="201" spans="1:104" ht="26.25" customHeight="1" x14ac:dyDescent="0.25">
      <c r="A201" s="3">
        <v>172</v>
      </c>
      <c r="B201" s="99"/>
      <c r="C201" s="9" t="s">
        <v>206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8" t="s">
        <v>25</v>
      </c>
      <c r="L201" s="92">
        <v>1</v>
      </c>
      <c r="M201" s="36" t="s">
        <v>23</v>
      </c>
      <c r="N201" s="78">
        <v>36075</v>
      </c>
      <c r="O201" s="23">
        <v>432.9</v>
      </c>
    </row>
    <row r="202" spans="1:104" ht="26.25" customHeight="1" x14ac:dyDescent="0.25">
      <c r="A202" s="3">
        <v>173</v>
      </c>
      <c r="B202" s="99"/>
      <c r="C202" s="9" t="s">
        <v>207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18" t="s">
        <v>25</v>
      </c>
      <c r="L202" s="92">
        <v>1</v>
      </c>
      <c r="M202" s="36" t="s">
        <v>23</v>
      </c>
      <c r="N202" s="78">
        <v>36075</v>
      </c>
      <c r="O202" s="23">
        <v>432.9</v>
      </c>
    </row>
    <row r="203" spans="1:104" ht="26.25" customHeight="1" x14ac:dyDescent="0.25">
      <c r="A203" s="3">
        <v>174</v>
      </c>
      <c r="B203" s="99"/>
      <c r="C203" s="9" t="s">
        <v>208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18" t="s">
        <v>19</v>
      </c>
      <c r="L203" s="24">
        <v>1.004</v>
      </c>
      <c r="M203" s="24">
        <v>4.0000000000000036E-3</v>
      </c>
      <c r="N203" s="78">
        <v>120726.17</v>
      </c>
      <c r="O203" s="23">
        <v>1448.7</v>
      </c>
    </row>
    <row r="204" spans="1:104" ht="26.25" customHeight="1" thickBot="1" x14ac:dyDescent="0.3">
      <c r="A204" s="3">
        <v>175</v>
      </c>
      <c r="B204" s="102"/>
      <c r="C204" s="4" t="s">
        <v>209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4" t="s">
        <v>19</v>
      </c>
      <c r="L204" s="24">
        <v>1.0003</v>
      </c>
      <c r="M204" s="24">
        <v>2.9999999999996696E-4</v>
      </c>
      <c r="N204" s="78">
        <v>120273.97</v>
      </c>
      <c r="O204" s="23">
        <v>1443.3</v>
      </c>
    </row>
    <row r="205" spans="1:104" s="33" customFormat="1" ht="26.25" customHeight="1" thickBot="1" x14ac:dyDescent="0.3">
      <c r="A205" s="3"/>
      <c r="B205" s="28" t="s">
        <v>22</v>
      </c>
      <c r="C205" s="28" t="s">
        <v>23</v>
      </c>
      <c r="D205" s="29">
        <v>289</v>
      </c>
      <c r="E205" s="91" t="s">
        <v>23</v>
      </c>
      <c r="F205" s="29">
        <v>1503</v>
      </c>
      <c r="G205" s="29">
        <v>25</v>
      </c>
      <c r="H205" s="91" t="s">
        <v>23</v>
      </c>
      <c r="I205" s="29">
        <v>0</v>
      </c>
      <c r="J205" s="31">
        <v>0</v>
      </c>
      <c r="K205" s="28" t="s">
        <v>23</v>
      </c>
      <c r="L205" s="39" t="s">
        <v>23</v>
      </c>
      <c r="M205" s="39" t="s">
        <v>23</v>
      </c>
      <c r="N205" s="79">
        <v>1058949.1900000002</v>
      </c>
      <c r="O205" s="70">
        <v>12707.499999999998</v>
      </c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</row>
    <row r="206" spans="1:104" ht="26.25" customHeight="1" x14ac:dyDescent="0.25">
      <c r="A206" s="3">
        <v>176</v>
      </c>
      <c r="B206" s="98" t="s">
        <v>210</v>
      </c>
      <c r="C206" s="9" t="s">
        <v>211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7" t="s">
        <v>19</v>
      </c>
      <c r="L206" s="24">
        <v>1</v>
      </c>
      <c r="M206" s="24">
        <v>0</v>
      </c>
      <c r="N206" s="78">
        <v>120241.67</v>
      </c>
      <c r="O206" s="23">
        <v>1442.9</v>
      </c>
    </row>
    <row r="207" spans="1:104" ht="26.25" customHeight="1" x14ac:dyDescent="0.25">
      <c r="A207" s="3">
        <v>177</v>
      </c>
      <c r="B207" s="99"/>
      <c r="C207" s="18" t="s">
        <v>212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18" t="s">
        <v>19</v>
      </c>
      <c r="L207" s="24">
        <v>1</v>
      </c>
      <c r="M207" s="24">
        <v>0</v>
      </c>
      <c r="N207" s="78">
        <v>120241.67</v>
      </c>
      <c r="O207" s="23">
        <v>1442.9</v>
      </c>
    </row>
    <row r="208" spans="1:104" ht="26.25" customHeight="1" thickBot="1" x14ac:dyDescent="0.3">
      <c r="A208" s="3">
        <v>178</v>
      </c>
      <c r="B208" s="102"/>
      <c r="C208" s="4" t="s">
        <v>213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4" t="s">
        <v>19</v>
      </c>
      <c r="L208" s="24">
        <v>1</v>
      </c>
      <c r="M208" s="24">
        <v>0</v>
      </c>
      <c r="N208" s="78">
        <v>120241.67</v>
      </c>
      <c r="O208" s="23">
        <v>1442.9</v>
      </c>
    </row>
    <row r="209" spans="1:104" s="33" customFormat="1" ht="26.25" customHeight="1" thickBot="1" x14ac:dyDescent="0.3">
      <c r="A209" s="3"/>
      <c r="B209" s="28" t="s">
        <v>22</v>
      </c>
      <c r="C209" s="28" t="s">
        <v>23</v>
      </c>
      <c r="D209" s="29">
        <v>0</v>
      </c>
      <c r="E209" s="30">
        <v>0</v>
      </c>
      <c r="F209" s="29">
        <v>941</v>
      </c>
      <c r="G209" s="29">
        <v>0</v>
      </c>
      <c r="H209" s="91" t="s">
        <v>23</v>
      </c>
      <c r="I209" s="29">
        <v>0</v>
      </c>
      <c r="J209" s="31">
        <v>0</v>
      </c>
      <c r="K209" s="28" t="s">
        <v>23</v>
      </c>
      <c r="L209" s="39" t="s">
        <v>23</v>
      </c>
      <c r="M209" s="39" t="s">
        <v>23</v>
      </c>
      <c r="N209" s="80">
        <v>360725.01</v>
      </c>
      <c r="O209" s="71">
        <v>4328.7000000000007</v>
      </c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</row>
    <row r="210" spans="1:104" ht="26.25" customHeight="1" x14ac:dyDescent="0.25">
      <c r="A210" s="3">
        <v>179</v>
      </c>
      <c r="B210" s="98" t="s">
        <v>214</v>
      </c>
      <c r="C210" s="9" t="s">
        <v>215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9" t="s">
        <v>19</v>
      </c>
      <c r="L210" s="24">
        <v>1.0066999999999999</v>
      </c>
      <c r="M210" s="24">
        <v>6.6999999999999282E-3</v>
      </c>
      <c r="N210" s="78">
        <v>121049.17</v>
      </c>
      <c r="O210" s="23">
        <v>1452.6</v>
      </c>
    </row>
    <row r="211" spans="1:104" ht="26.25" customHeight="1" x14ac:dyDescent="0.25">
      <c r="A211" s="3">
        <v>180</v>
      </c>
      <c r="B211" s="99"/>
      <c r="C211" s="18" t="s">
        <v>216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9" t="s">
        <v>19</v>
      </c>
      <c r="L211" s="24">
        <v>1</v>
      </c>
      <c r="M211" s="24">
        <v>0</v>
      </c>
      <c r="N211" s="78">
        <v>120241.67</v>
      </c>
      <c r="O211" s="23">
        <v>1442.9</v>
      </c>
    </row>
    <row r="212" spans="1:104" ht="26.25" customHeight="1" x14ac:dyDescent="0.25">
      <c r="A212" s="3">
        <v>181</v>
      </c>
      <c r="B212" s="99"/>
      <c r="C212" s="18" t="s">
        <v>217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18" t="s">
        <v>19</v>
      </c>
      <c r="L212" s="24">
        <v>1.0024</v>
      </c>
      <c r="M212" s="24">
        <v>2.3999999999999577E-3</v>
      </c>
      <c r="N212" s="78">
        <v>120532.37</v>
      </c>
      <c r="O212" s="23">
        <v>1446.4</v>
      </c>
    </row>
    <row r="213" spans="1:104" ht="26.25" customHeight="1" x14ac:dyDescent="0.25">
      <c r="A213" s="3">
        <v>182</v>
      </c>
      <c r="B213" s="99"/>
      <c r="C213" s="18" t="s">
        <v>218</v>
      </c>
      <c r="D213" s="21">
        <v>0</v>
      </c>
      <c r="E213" s="22">
        <v>0</v>
      </c>
      <c r="F213" s="21">
        <v>112</v>
      </c>
      <c r="G213" s="21"/>
      <c r="H213" s="22">
        <v>1442.9</v>
      </c>
      <c r="I213" s="21">
        <v>0</v>
      </c>
      <c r="J213" s="22">
        <v>0</v>
      </c>
      <c r="K213" s="18" t="s">
        <v>25</v>
      </c>
      <c r="L213" s="24">
        <v>0.7</v>
      </c>
      <c r="M213" s="24">
        <v>0</v>
      </c>
      <c r="N213" s="78">
        <v>84166.67</v>
      </c>
      <c r="O213" s="23">
        <v>1010</v>
      </c>
    </row>
    <row r="214" spans="1:104" ht="26.25" customHeight="1" x14ac:dyDescent="0.25">
      <c r="A214" s="3">
        <v>183</v>
      </c>
      <c r="B214" s="99"/>
      <c r="C214" s="18" t="s">
        <v>219</v>
      </c>
      <c r="D214" s="21">
        <v>0</v>
      </c>
      <c r="E214" s="22">
        <v>0</v>
      </c>
      <c r="F214" s="21">
        <v>108</v>
      </c>
      <c r="G214" s="21"/>
      <c r="H214" s="22">
        <v>1442.9</v>
      </c>
      <c r="I214" s="21">
        <v>0</v>
      </c>
      <c r="J214" s="22">
        <v>0</v>
      </c>
      <c r="K214" s="18" t="s">
        <v>25</v>
      </c>
      <c r="L214" s="24">
        <v>0.7</v>
      </c>
      <c r="M214" s="24">
        <v>0</v>
      </c>
      <c r="N214" s="78">
        <v>84166.67</v>
      </c>
      <c r="O214" s="23">
        <v>1010</v>
      </c>
    </row>
    <row r="215" spans="1:104" ht="26.25" customHeight="1" x14ac:dyDescent="0.25">
      <c r="A215" s="3">
        <v>184</v>
      </c>
      <c r="B215" s="99"/>
      <c r="C215" s="18" t="s">
        <v>220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18" t="s">
        <v>19</v>
      </c>
      <c r="L215" s="24">
        <v>1.0016</v>
      </c>
      <c r="M215" s="24">
        <v>1.6000000000000458E-3</v>
      </c>
      <c r="N215" s="78">
        <v>120435.47</v>
      </c>
      <c r="O215" s="23">
        <v>1445.2</v>
      </c>
    </row>
    <row r="216" spans="1:104" ht="26.25" customHeight="1" x14ac:dyDescent="0.25">
      <c r="A216" s="3">
        <v>185</v>
      </c>
      <c r="B216" s="99"/>
      <c r="C216" s="18" t="s">
        <v>221</v>
      </c>
      <c r="D216" s="21">
        <v>0</v>
      </c>
      <c r="E216" s="22">
        <v>0</v>
      </c>
      <c r="F216" s="21">
        <v>102</v>
      </c>
      <c r="G216" s="21">
        <v>3</v>
      </c>
      <c r="H216" s="22">
        <v>1442.9</v>
      </c>
      <c r="I216" s="21">
        <v>0</v>
      </c>
      <c r="J216" s="22">
        <v>0</v>
      </c>
      <c r="K216" s="18" t="s">
        <v>25</v>
      </c>
      <c r="L216" s="24">
        <v>0.70079999999999998</v>
      </c>
      <c r="M216" s="24">
        <v>8.0000000000002292E-4</v>
      </c>
      <c r="N216" s="78">
        <v>84263.569999999992</v>
      </c>
      <c r="O216" s="23">
        <v>1011.2</v>
      </c>
    </row>
    <row r="217" spans="1:104" ht="26.25" customHeight="1" x14ac:dyDescent="0.25">
      <c r="A217" s="3">
        <v>186</v>
      </c>
      <c r="B217" s="99"/>
      <c r="C217" s="18" t="s">
        <v>222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8" t="s">
        <v>25</v>
      </c>
      <c r="L217" s="92">
        <v>1</v>
      </c>
      <c r="M217" s="36" t="s">
        <v>23</v>
      </c>
      <c r="N217" s="78">
        <v>36075</v>
      </c>
      <c r="O217" s="23">
        <v>432.9</v>
      </c>
    </row>
    <row r="218" spans="1:104" ht="26.25" customHeight="1" x14ac:dyDescent="0.25">
      <c r="A218" s="3">
        <v>187</v>
      </c>
      <c r="B218" s="99"/>
      <c r="C218" s="18" t="s">
        <v>223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8" t="s">
        <v>25</v>
      </c>
      <c r="L218" s="92">
        <v>1</v>
      </c>
      <c r="M218" s="36" t="s">
        <v>23</v>
      </c>
      <c r="N218" s="78">
        <v>36075</v>
      </c>
      <c r="O218" s="23">
        <v>432.9</v>
      </c>
    </row>
    <row r="219" spans="1:104" ht="26.25" customHeight="1" x14ac:dyDescent="0.25">
      <c r="A219" s="3">
        <v>188</v>
      </c>
      <c r="B219" s="99"/>
      <c r="C219" s="18" t="s">
        <v>224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18" t="s">
        <v>25</v>
      </c>
      <c r="L219" s="92">
        <v>1</v>
      </c>
      <c r="M219" s="36" t="s">
        <v>23</v>
      </c>
      <c r="N219" s="78">
        <v>36075</v>
      </c>
      <c r="O219" s="23">
        <v>432.9</v>
      </c>
    </row>
    <row r="220" spans="1:104" ht="26.25" customHeight="1" x14ac:dyDescent="0.25">
      <c r="A220" s="3">
        <v>189</v>
      </c>
      <c r="B220" s="99"/>
      <c r="C220" s="18" t="s">
        <v>225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18" t="s">
        <v>19</v>
      </c>
      <c r="L220" s="24">
        <v>1</v>
      </c>
      <c r="M220" s="24">
        <v>0</v>
      </c>
      <c r="N220" s="78">
        <v>120241.67</v>
      </c>
      <c r="O220" s="23">
        <v>1442.9</v>
      </c>
    </row>
    <row r="221" spans="1:104" ht="26.25" customHeight="1" thickBot="1" x14ac:dyDescent="0.3">
      <c r="A221" s="3">
        <v>190</v>
      </c>
      <c r="B221" s="99"/>
      <c r="C221" s="4" t="s">
        <v>226</v>
      </c>
      <c r="D221" s="27">
        <v>0</v>
      </c>
      <c r="E221" s="22">
        <v>0</v>
      </c>
      <c r="F221" s="27">
        <v>112</v>
      </c>
      <c r="G221" s="27">
        <v>15</v>
      </c>
      <c r="H221" s="22">
        <v>1442.9</v>
      </c>
      <c r="I221" s="27">
        <v>0</v>
      </c>
      <c r="J221" s="22">
        <v>0</v>
      </c>
      <c r="K221" s="4" t="s">
        <v>25</v>
      </c>
      <c r="L221" s="24">
        <v>0.70399999999999996</v>
      </c>
      <c r="M221" s="24">
        <v>4.0000000000000036E-3</v>
      </c>
      <c r="N221" s="78">
        <v>84651.17</v>
      </c>
      <c r="O221" s="23">
        <v>1015.8</v>
      </c>
    </row>
    <row r="222" spans="1:104" s="33" customFormat="1" ht="26.25" customHeight="1" thickBot="1" x14ac:dyDescent="0.3">
      <c r="A222" s="3"/>
      <c r="B222" s="28" t="s">
        <v>22</v>
      </c>
      <c r="C222" s="28" t="s">
        <v>23</v>
      </c>
      <c r="D222" s="29">
        <v>185</v>
      </c>
      <c r="E222" s="91" t="s">
        <v>23</v>
      </c>
      <c r="F222" s="29">
        <v>1996</v>
      </c>
      <c r="G222" s="29">
        <v>58</v>
      </c>
      <c r="H222" s="91" t="s">
        <v>23</v>
      </c>
      <c r="I222" s="29">
        <v>0</v>
      </c>
      <c r="J222" s="31">
        <v>0</v>
      </c>
      <c r="K222" s="28" t="s">
        <v>23</v>
      </c>
      <c r="L222" s="39" t="s">
        <v>23</v>
      </c>
      <c r="M222" s="39" t="s">
        <v>23</v>
      </c>
      <c r="N222" s="80">
        <v>1047973.4299999999</v>
      </c>
      <c r="O222" s="71">
        <v>12575.699999999997</v>
      </c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</row>
    <row r="223" spans="1:104" ht="26.25" customHeight="1" x14ac:dyDescent="0.25">
      <c r="A223" s="3">
        <v>191</v>
      </c>
      <c r="B223" s="98" t="s">
        <v>227</v>
      </c>
      <c r="C223" s="9" t="s">
        <v>228</v>
      </c>
      <c r="D223" s="34">
        <v>0</v>
      </c>
      <c r="E223" s="22">
        <v>0</v>
      </c>
      <c r="F223" s="34">
        <v>101</v>
      </c>
      <c r="G223" s="34"/>
      <c r="H223" s="22">
        <v>1442.9</v>
      </c>
      <c r="I223" s="34">
        <v>0</v>
      </c>
      <c r="J223" s="22">
        <v>0</v>
      </c>
      <c r="K223" s="9" t="s">
        <v>229</v>
      </c>
      <c r="L223" s="92">
        <v>0.5</v>
      </c>
      <c r="M223" s="24">
        <v>0</v>
      </c>
      <c r="N223" s="78">
        <v>60125</v>
      </c>
      <c r="O223" s="23">
        <v>721.5</v>
      </c>
    </row>
    <row r="224" spans="1:104" ht="26.25" customHeight="1" x14ac:dyDescent="0.25">
      <c r="A224" s="3">
        <v>192</v>
      </c>
      <c r="B224" s="99"/>
      <c r="C224" s="18" t="s">
        <v>230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18" t="s">
        <v>231</v>
      </c>
      <c r="L224" s="24">
        <v>1</v>
      </c>
      <c r="M224" s="24">
        <v>0</v>
      </c>
      <c r="N224" s="78">
        <v>120241.67</v>
      </c>
      <c r="O224" s="23">
        <v>1442.9</v>
      </c>
    </row>
    <row r="225" spans="1:104" ht="26.25" customHeight="1" x14ac:dyDescent="0.25">
      <c r="A225" s="3">
        <v>193</v>
      </c>
      <c r="B225" s="99"/>
      <c r="C225" s="18" t="s">
        <v>232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18" t="s">
        <v>231</v>
      </c>
      <c r="L225" s="24">
        <v>1</v>
      </c>
      <c r="M225" s="24">
        <v>0</v>
      </c>
      <c r="N225" s="78">
        <v>120241.67</v>
      </c>
      <c r="O225" s="23">
        <v>1442.9</v>
      </c>
    </row>
    <row r="226" spans="1:104" ht="26.25" customHeight="1" x14ac:dyDescent="0.25">
      <c r="A226" s="3">
        <v>194</v>
      </c>
      <c r="B226" s="99"/>
      <c r="C226" s="18" t="s">
        <v>233</v>
      </c>
      <c r="D226" s="21"/>
      <c r="E226" s="22">
        <v>0</v>
      </c>
      <c r="F226" s="21">
        <v>127</v>
      </c>
      <c r="G226" s="21"/>
      <c r="H226" s="22">
        <v>1442.9</v>
      </c>
      <c r="I226" s="21">
        <v>0</v>
      </c>
      <c r="J226" s="22">
        <v>0</v>
      </c>
      <c r="K226" s="18" t="s">
        <v>229</v>
      </c>
      <c r="L226" s="24">
        <v>0.7</v>
      </c>
      <c r="M226" s="24">
        <v>0</v>
      </c>
      <c r="N226" s="78">
        <v>84166.67</v>
      </c>
      <c r="O226" s="23">
        <v>1010</v>
      </c>
    </row>
    <row r="227" spans="1:104" ht="26.25" customHeight="1" x14ac:dyDescent="0.25">
      <c r="A227" s="3">
        <v>195</v>
      </c>
      <c r="B227" s="99"/>
      <c r="C227" s="18" t="s">
        <v>234</v>
      </c>
      <c r="D227" s="21">
        <v>0</v>
      </c>
      <c r="E227" s="22">
        <v>0</v>
      </c>
      <c r="F227" s="21">
        <v>301</v>
      </c>
      <c r="G227" s="21"/>
      <c r="H227" s="22">
        <v>1442.9</v>
      </c>
      <c r="I227" s="21">
        <v>0</v>
      </c>
      <c r="J227" s="22">
        <v>0</v>
      </c>
      <c r="K227" s="18" t="s">
        <v>25</v>
      </c>
      <c r="L227" s="24">
        <v>0.7</v>
      </c>
      <c r="M227" s="24">
        <v>0</v>
      </c>
      <c r="N227" s="78">
        <v>84166.67</v>
      </c>
      <c r="O227" s="23">
        <v>1010</v>
      </c>
    </row>
    <row r="228" spans="1:104" ht="26.25" customHeight="1" x14ac:dyDescent="0.25">
      <c r="A228" s="3">
        <v>196</v>
      </c>
      <c r="B228" s="99"/>
      <c r="C228" s="18" t="s">
        <v>235</v>
      </c>
      <c r="D228" s="21">
        <v>84</v>
      </c>
      <c r="E228" s="22">
        <v>432.9</v>
      </c>
      <c r="F228" s="21"/>
      <c r="G228" s="34"/>
      <c r="H228" s="22">
        <v>0</v>
      </c>
      <c r="I228" s="21">
        <v>0</v>
      </c>
      <c r="J228" s="22">
        <v>0</v>
      </c>
      <c r="K228" s="18" t="s">
        <v>229</v>
      </c>
      <c r="L228" s="24">
        <v>0.33329999999999999</v>
      </c>
      <c r="M228" s="36" t="s">
        <v>23</v>
      </c>
      <c r="N228" s="78">
        <v>12025</v>
      </c>
      <c r="O228" s="23">
        <v>144.30000000000001</v>
      </c>
    </row>
    <row r="229" spans="1:104" ht="26.25" customHeight="1" x14ac:dyDescent="0.25">
      <c r="A229" s="3">
        <v>197</v>
      </c>
      <c r="B229" s="99"/>
      <c r="C229" s="18" t="s">
        <v>236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18" t="s">
        <v>231</v>
      </c>
      <c r="L229" s="24">
        <v>1</v>
      </c>
      <c r="M229" s="24">
        <v>0</v>
      </c>
      <c r="N229" s="78">
        <v>120241.67</v>
      </c>
      <c r="O229" s="23">
        <v>1442.9</v>
      </c>
    </row>
    <row r="230" spans="1:104" ht="26.25" customHeight="1" x14ac:dyDescent="0.25">
      <c r="A230" s="3">
        <v>198</v>
      </c>
      <c r="B230" s="99"/>
      <c r="C230" s="18" t="s">
        <v>237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18" t="s">
        <v>231</v>
      </c>
      <c r="L230" s="24">
        <v>1</v>
      </c>
      <c r="M230" s="24">
        <v>0</v>
      </c>
      <c r="N230" s="78">
        <v>120241.67</v>
      </c>
      <c r="O230" s="23">
        <v>1442.9</v>
      </c>
    </row>
    <row r="231" spans="1:104" ht="26.25" customHeight="1" x14ac:dyDescent="0.25">
      <c r="A231" s="3">
        <v>199</v>
      </c>
      <c r="B231" s="99"/>
      <c r="C231" s="18" t="s">
        <v>238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18" t="s">
        <v>231</v>
      </c>
      <c r="L231" s="24">
        <v>1</v>
      </c>
      <c r="M231" s="24">
        <v>0</v>
      </c>
      <c r="N231" s="78">
        <v>120241.67</v>
      </c>
      <c r="O231" s="23">
        <v>1442.9</v>
      </c>
    </row>
    <row r="232" spans="1:104" ht="26.25" customHeight="1" x14ac:dyDescent="0.25">
      <c r="A232" s="3">
        <v>200</v>
      </c>
      <c r="B232" s="99"/>
      <c r="C232" s="18" t="s">
        <v>239</v>
      </c>
      <c r="D232" s="21">
        <v>0</v>
      </c>
      <c r="E232" s="22">
        <v>0</v>
      </c>
      <c r="F232" s="21">
        <v>176</v>
      </c>
      <c r="G232" s="21"/>
      <c r="H232" s="22">
        <v>1442.9</v>
      </c>
      <c r="I232" s="21">
        <v>0</v>
      </c>
      <c r="J232" s="22">
        <v>0</v>
      </c>
      <c r="K232" s="18" t="s">
        <v>25</v>
      </c>
      <c r="L232" s="24">
        <v>0.7</v>
      </c>
      <c r="M232" s="24">
        <v>0</v>
      </c>
      <c r="N232" s="78">
        <v>84166.67</v>
      </c>
      <c r="O232" s="23">
        <v>1010</v>
      </c>
    </row>
    <row r="233" spans="1:104" ht="26.25" customHeight="1" x14ac:dyDescent="0.25">
      <c r="A233" s="3">
        <v>201</v>
      </c>
      <c r="B233" s="99"/>
      <c r="C233" s="18" t="s">
        <v>240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18" t="s">
        <v>231</v>
      </c>
      <c r="L233" s="24">
        <v>1</v>
      </c>
      <c r="M233" s="24">
        <v>0</v>
      </c>
      <c r="N233" s="78">
        <v>120241.67</v>
      </c>
      <c r="O233" s="23">
        <v>1442.9</v>
      </c>
    </row>
    <row r="234" spans="1:104" ht="26.25" customHeight="1" x14ac:dyDescent="0.25">
      <c r="A234" s="3">
        <v>202</v>
      </c>
      <c r="B234" s="99"/>
      <c r="C234" s="18" t="s">
        <v>241</v>
      </c>
      <c r="D234" s="21">
        <v>0</v>
      </c>
      <c r="E234" s="22">
        <v>0</v>
      </c>
      <c r="F234" s="21">
        <v>101</v>
      </c>
      <c r="G234" s="34"/>
      <c r="H234" s="22">
        <v>1442.9</v>
      </c>
      <c r="I234" s="21">
        <v>0</v>
      </c>
      <c r="J234" s="22">
        <v>0</v>
      </c>
      <c r="K234" s="18" t="s">
        <v>229</v>
      </c>
      <c r="L234" s="24">
        <v>0.7</v>
      </c>
      <c r="M234" s="24">
        <v>0</v>
      </c>
      <c r="N234" s="78">
        <v>84166.67</v>
      </c>
      <c r="O234" s="23">
        <v>1010</v>
      </c>
    </row>
    <row r="235" spans="1:104" ht="26.25" customHeight="1" x14ac:dyDescent="0.25">
      <c r="A235" s="3">
        <v>203</v>
      </c>
      <c r="B235" s="99"/>
      <c r="C235" s="18" t="s">
        <v>242</v>
      </c>
      <c r="D235" s="21">
        <v>0</v>
      </c>
      <c r="E235" s="22">
        <v>0</v>
      </c>
      <c r="F235" s="21">
        <v>113</v>
      </c>
      <c r="G235" s="34"/>
      <c r="H235" s="22">
        <v>1442.9</v>
      </c>
      <c r="I235" s="21">
        <v>0</v>
      </c>
      <c r="J235" s="22">
        <v>0</v>
      </c>
      <c r="K235" s="18" t="s">
        <v>229</v>
      </c>
      <c r="L235" s="24">
        <v>0.7</v>
      </c>
      <c r="M235" s="24">
        <v>0</v>
      </c>
      <c r="N235" s="78">
        <v>84166.67</v>
      </c>
      <c r="O235" s="23">
        <v>1010</v>
      </c>
    </row>
    <row r="236" spans="1:104" ht="26.25" customHeight="1" x14ac:dyDescent="0.25">
      <c r="A236" s="3">
        <v>204</v>
      </c>
      <c r="B236" s="99"/>
      <c r="C236" s="18" t="s">
        <v>243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18" t="s">
        <v>231</v>
      </c>
      <c r="L236" s="24">
        <v>1</v>
      </c>
      <c r="M236" s="24">
        <v>0</v>
      </c>
      <c r="N236" s="78">
        <v>120241.67</v>
      </c>
      <c r="O236" s="23">
        <v>1442.9</v>
      </c>
    </row>
    <row r="237" spans="1:104" ht="26.25" customHeight="1" x14ac:dyDescent="0.25">
      <c r="A237" s="3">
        <v>205</v>
      </c>
      <c r="B237" s="99"/>
      <c r="C237" s="18" t="s">
        <v>244</v>
      </c>
      <c r="D237" s="21">
        <v>32</v>
      </c>
      <c r="E237" s="22">
        <v>432.9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18" t="s">
        <v>229</v>
      </c>
      <c r="L237" s="24">
        <v>0.33329999999999999</v>
      </c>
      <c r="M237" s="36" t="s">
        <v>23</v>
      </c>
      <c r="N237" s="78">
        <v>12025</v>
      </c>
      <c r="O237" s="23">
        <v>144.30000000000001</v>
      </c>
    </row>
    <row r="238" spans="1:104" ht="26.25" customHeight="1" thickBot="1" x14ac:dyDescent="0.3">
      <c r="A238" s="3">
        <v>206</v>
      </c>
      <c r="B238" s="102"/>
      <c r="C238" s="4" t="s">
        <v>245</v>
      </c>
      <c r="D238" s="27">
        <v>31</v>
      </c>
      <c r="E238" s="22">
        <v>432.9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4" t="s">
        <v>229</v>
      </c>
      <c r="L238" s="24">
        <v>0.33329999999999999</v>
      </c>
      <c r="M238" s="36" t="s">
        <v>23</v>
      </c>
      <c r="N238" s="78">
        <v>12025</v>
      </c>
      <c r="O238" s="23">
        <v>144.30000000000001</v>
      </c>
    </row>
    <row r="239" spans="1:104" s="33" customFormat="1" ht="26.25" customHeight="1" thickBot="1" x14ac:dyDescent="0.3">
      <c r="A239" s="3"/>
      <c r="B239" s="50" t="s">
        <v>22</v>
      </c>
      <c r="C239" s="28" t="s">
        <v>23</v>
      </c>
      <c r="D239" s="29">
        <v>147</v>
      </c>
      <c r="E239" s="91" t="s">
        <v>23</v>
      </c>
      <c r="F239" s="29">
        <v>2568</v>
      </c>
      <c r="G239" s="29">
        <v>0</v>
      </c>
      <c r="H239" s="91" t="s">
        <v>23</v>
      </c>
      <c r="I239" s="29">
        <v>0</v>
      </c>
      <c r="J239" s="31">
        <v>0</v>
      </c>
      <c r="K239" s="28" t="s">
        <v>23</v>
      </c>
      <c r="L239" s="39" t="s">
        <v>23</v>
      </c>
      <c r="M239" s="39" t="s">
        <v>23</v>
      </c>
      <c r="N239" s="80">
        <v>1358725.04</v>
      </c>
      <c r="O239" s="71">
        <v>16304.699999999997</v>
      </c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</row>
    <row r="240" spans="1:104" ht="26.25" customHeight="1" x14ac:dyDescent="0.25">
      <c r="A240" s="3">
        <v>207</v>
      </c>
      <c r="B240" s="122" t="s">
        <v>246</v>
      </c>
      <c r="C240" s="9" t="s">
        <v>247</v>
      </c>
      <c r="D240" s="34">
        <v>0</v>
      </c>
      <c r="E240" s="22">
        <v>0</v>
      </c>
      <c r="F240" s="34">
        <v>138</v>
      </c>
      <c r="G240" s="34"/>
      <c r="H240" s="22">
        <v>1442.9</v>
      </c>
      <c r="I240" s="34">
        <v>0</v>
      </c>
      <c r="J240" s="22">
        <v>0</v>
      </c>
      <c r="K240" s="26" t="s">
        <v>25</v>
      </c>
      <c r="L240" s="24">
        <v>0.7</v>
      </c>
      <c r="M240" s="24">
        <v>0</v>
      </c>
      <c r="N240" s="78">
        <v>84166.67</v>
      </c>
      <c r="O240" s="23">
        <v>1010</v>
      </c>
    </row>
    <row r="241" spans="1:104" ht="26.25" customHeight="1" x14ac:dyDescent="0.25">
      <c r="A241" s="3">
        <v>208</v>
      </c>
      <c r="B241" s="122"/>
      <c r="C241" s="9" t="s">
        <v>248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3" t="s">
        <v>25</v>
      </c>
      <c r="L241" s="92">
        <v>1</v>
      </c>
      <c r="M241" s="36" t="s">
        <v>23</v>
      </c>
      <c r="N241" s="78">
        <v>36075</v>
      </c>
      <c r="O241" s="23">
        <v>432.9</v>
      </c>
    </row>
    <row r="242" spans="1:104" ht="34.5" customHeight="1" x14ac:dyDescent="0.25">
      <c r="A242" s="3">
        <v>209</v>
      </c>
      <c r="B242" s="122"/>
      <c r="C242" s="18" t="s">
        <v>249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3" t="s">
        <v>25</v>
      </c>
      <c r="L242" s="92">
        <v>1</v>
      </c>
      <c r="M242" s="36" t="s">
        <v>23</v>
      </c>
      <c r="N242" s="78">
        <v>36075</v>
      </c>
      <c r="O242" s="23">
        <v>432.9</v>
      </c>
    </row>
    <row r="243" spans="1:104" ht="26.25" customHeight="1" x14ac:dyDescent="0.25">
      <c r="A243" s="3">
        <v>210</v>
      </c>
      <c r="B243" s="122"/>
      <c r="C243" s="9" t="s">
        <v>250</v>
      </c>
      <c r="D243" s="21">
        <v>0</v>
      </c>
      <c r="E243" s="22">
        <v>0</v>
      </c>
      <c r="F243" s="21">
        <v>625</v>
      </c>
      <c r="G243" s="34"/>
      <c r="H243" s="22">
        <v>1442.9</v>
      </c>
      <c r="I243" s="21">
        <v>0</v>
      </c>
      <c r="J243" s="22">
        <v>0</v>
      </c>
      <c r="K243" s="3" t="s">
        <v>25</v>
      </c>
      <c r="L243" s="24">
        <v>0.7</v>
      </c>
      <c r="M243" s="24">
        <v>0</v>
      </c>
      <c r="N243" s="78">
        <v>84166.67</v>
      </c>
      <c r="O243" s="23">
        <v>1010</v>
      </c>
    </row>
    <row r="244" spans="1:104" ht="26.25" customHeight="1" x14ac:dyDescent="0.25">
      <c r="A244" s="3">
        <v>211</v>
      </c>
      <c r="B244" s="122"/>
      <c r="C244" s="9" t="s">
        <v>251</v>
      </c>
      <c r="D244" s="21">
        <v>0</v>
      </c>
      <c r="E244" s="22">
        <v>0</v>
      </c>
      <c r="F244" s="21">
        <v>163</v>
      </c>
      <c r="G244" s="34"/>
      <c r="H244" s="22">
        <v>1442.9</v>
      </c>
      <c r="I244" s="21">
        <v>0</v>
      </c>
      <c r="J244" s="22">
        <v>0</v>
      </c>
      <c r="K244" s="3" t="s">
        <v>25</v>
      </c>
      <c r="L244" s="24">
        <v>0.7</v>
      </c>
      <c r="M244" s="24">
        <v>0</v>
      </c>
      <c r="N244" s="78">
        <v>84166.67</v>
      </c>
      <c r="O244" s="23">
        <v>1010</v>
      </c>
    </row>
    <row r="245" spans="1:104" ht="26.25" customHeight="1" x14ac:dyDescent="0.25">
      <c r="A245" s="3">
        <v>212</v>
      </c>
      <c r="B245" s="122"/>
      <c r="C245" s="9" t="s">
        <v>252</v>
      </c>
      <c r="D245" s="21">
        <v>0</v>
      </c>
      <c r="E245" s="22">
        <v>0</v>
      </c>
      <c r="F245" s="21">
        <v>303</v>
      </c>
      <c r="G245" s="21"/>
      <c r="H245" s="22">
        <v>1442.9</v>
      </c>
      <c r="I245" s="21">
        <v>0</v>
      </c>
      <c r="J245" s="22">
        <v>0</v>
      </c>
      <c r="K245" s="3" t="s">
        <v>25</v>
      </c>
      <c r="L245" s="24">
        <v>0.5</v>
      </c>
      <c r="M245" s="24">
        <v>0</v>
      </c>
      <c r="N245" s="78">
        <v>60125</v>
      </c>
      <c r="O245" s="23">
        <v>721.5</v>
      </c>
    </row>
    <row r="246" spans="1:104" ht="26.25" customHeight="1" x14ac:dyDescent="0.25">
      <c r="A246" s="3">
        <v>213</v>
      </c>
      <c r="B246" s="122"/>
      <c r="C246" s="9" t="s">
        <v>253</v>
      </c>
      <c r="D246" s="21">
        <v>0</v>
      </c>
      <c r="E246" s="22">
        <v>0</v>
      </c>
      <c r="F246" s="21">
        <v>176</v>
      </c>
      <c r="G246" s="34"/>
      <c r="H246" s="22">
        <v>1442.9</v>
      </c>
      <c r="I246" s="21">
        <v>0</v>
      </c>
      <c r="J246" s="22">
        <v>0</v>
      </c>
      <c r="K246" s="3" t="s">
        <v>25</v>
      </c>
      <c r="L246" s="24">
        <v>0.7</v>
      </c>
      <c r="M246" s="24">
        <v>0</v>
      </c>
      <c r="N246" s="78">
        <v>84166.67</v>
      </c>
      <c r="O246" s="23">
        <v>1010</v>
      </c>
    </row>
    <row r="247" spans="1:104" ht="26.25" customHeight="1" x14ac:dyDescent="0.25">
      <c r="A247" s="3">
        <v>214</v>
      </c>
      <c r="B247" s="122"/>
      <c r="C247" s="9" t="s">
        <v>254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3" t="s">
        <v>19</v>
      </c>
      <c r="L247" s="24">
        <v>1</v>
      </c>
      <c r="M247" s="24">
        <v>0</v>
      </c>
      <c r="N247" s="78">
        <v>120241.67</v>
      </c>
      <c r="O247" s="23">
        <v>1442.9</v>
      </c>
    </row>
    <row r="248" spans="1:104" ht="26.25" customHeight="1" x14ac:dyDescent="0.25">
      <c r="A248" s="3">
        <v>215</v>
      </c>
      <c r="B248" s="122"/>
      <c r="C248" s="9" t="s">
        <v>255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3" t="s">
        <v>19</v>
      </c>
      <c r="L248" s="24">
        <v>1</v>
      </c>
      <c r="M248" s="24">
        <v>0</v>
      </c>
      <c r="N248" s="78">
        <v>120241.67</v>
      </c>
      <c r="O248" s="23">
        <v>1442.9</v>
      </c>
    </row>
    <row r="249" spans="1:104" ht="26.25" customHeight="1" x14ac:dyDescent="0.25">
      <c r="A249" s="3">
        <v>216</v>
      </c>
      <c r="B249" s="122"/>
      <c r="C249" s="9" t="s">
        <v>256</v>
      </c>
      <c r="D249" s="21">
        <v>0</v>
      </c>
      <c r="E249" s="22">
        <v>0</v>
      </c>
      <c r="F249" s="21">
        <v>225</v>
      </c>
      <c r="G249" s="21"/>
      <c r="H249" s="22">
        <v>1442.9</v>
      </c>
      <c r="I249" s="21">
        <v>0</v>
      </c>
      <c r="J249" s="22">
        <v>0</v>
      </c>
      <c r="K249" s="3" t="s">
        <v>25</v>
      </c>
      <c r="L249" s="24">
        <v>0.5</v>
      </c>
      <c r="M249" s="24">
        <v>0</v>
      </c>
      <c r="N249" s="78">
        <v>60125</v>
      </c>
      <c r="O249" s="23">
        <v>721.5</v>
      </c>
    </row>
    <row r="250" spans="1:104" ht="26.25" customHeight="1" x14ac:dyDescent="0.25">
      <c r="A250" s="3">
        <v>217</v>
      </c>
      <c r="B250" s="122"/>
      <c r="C250" s="9" t="s">
        <v>257</v>
      </c>
      <c r="D250" s="21">
        <v>0</v>
      </c>
      <c r="E250" s="22">
        <v>0</v>
      </c>
      <c r="F250" s="21">
        <v>225</v>
      </c>
      <c r="G250" s="34"/>
      <c r="H250" s="22">
        <v>1442.9</v>
      </c>
      <c r="I250" s="21">
        <v>0</v>
      </c>
      <c r="J250" s="22">
        <v>0</v>
      </c>
      <c r="K250" s="3" t="s">
        <v>25</v>
      </c>
      <c r="L250" s="24">
        <v>0.7</v>
      </c>
      <c r="M250" s="24">
        <v>0</v>
      </c>
      <c r="N250" s="78">
        <v>84166.67</v>
      </c>
      <c r="O250" s="23">
        <v>1010</v>
      </c>
    </row>
    <row r="251" spans="1:104" ht="26.25" customHeight="1" x14ac:dyDescent="0.25">
      <c r="A251" s="3">
        <v>218</v>
      </c>
      <c r="B251" s="122"/>
      <c r="C251" s="9" t="s">
        <v>258</v>
      </c>
      <c r="D251" s="21">
        <v>0</v>
      </c>
      <c r="E251" s="22">
        <v>0</v>
      </c>
      <c r="F251" s="21">
        <v>245</v>
      </c>
      <c r="G251" s="21"/>
      <c r="H251" s="22">
        <v>1442.9</v>
      </c>
      <c r="I251" s="21">
        <v>0</v>
      </c>
      <c r="J251" s="22">
        <v>0</v>
      </c>
      <c r="K251" s="3" t="s">
        <v>25</v>
      </c>
      <c r="L251" s="24">
        <v>0.5</v>
      </c>
      <c r="M251" s="24">
        <v>0</v>
      </c>
      <c r="N251" s="78">
        <v>60125</v>
      </c>
      <c r="O251" s="23">
        <v>721.5</v>
      </c>
    </row>
    <row r="252" spans="1:104" ht="26.25" customHeight="1" x14ac:dyDescent="0.25">
      <c r="A252" s="3">
        <v>219</v>
      </c>
      <c r="B252" s="122"/>
      <c r="C252" s="9" t="s">
        <v>259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3" t="s">
        <v>19</v>
      </c>
      <c r="L252" s="24">
        <v>1</v>
      </c>
      <c r="M252" s="24">
        <v>0</v>
      </c>
      <c r="N252" s="78">
        <v>120241.67</v>
      </c>
      <c r="O252" s="23">
        <v>1442.9</v>
      </c>
    </row>
    <row r="253" spans="1:104" ht="26.25" customHeight="1" thickBot="1" x14ac:dyDescent="0.3">
      <c r="A253" s="3">
        <v>220</v>
      </c>
      <c r="B253" s="122"/>
      <c r="C253" s="7" t="s">
        <v>260</v>
      </c>
      <c r="D253" s="27">
        <v>0</v>
      </c>
      <c r="E253" s="22">
        <v>0</v>
      </c>
      <c r="F253" s="27">
        <v>484</v>
      </c>
      <c r="G253" s="27"/>
      <c r="H253" s="22">
        <v>1442.9</v>
      </c>
      <c r="I253" s="27">
        <v>0</v>
      </c>
      <c r="J253" s="22">
        <v>0</v>
      </c>
      <c r="K253" s="20" t="s">
        <v>25</v>
      </c>
      <c r="L253" s="24">
        <v>0.7</v>
      </c>
      <c r="M253" s="24">
        <v>0</v>
      </c>
      <c r="N253" s="78">
        <v>84166.67</v>
      </c>
      <c r="O253" s="23">
        <v>1010</v>
      </c>
    </row>
    <row r="254" spans="1:104" s="33" customFormat="1" ht="26.25" customHeight="1" thickBot="1" x14ac:dyDescent="0.3">
      <c r="A254" s="3"/>
      <c r="B254" s="51" t="s">
        <v>22</v>
      </c>
      <c r="C254" s="38" t="s">
        <v>23</v>
      </c>
      <c r="D254" s="52">
        <v>130</v>
      </c>
      <c r="E254" s="91" t="s">
        <v>23</v>
      </c>
      <c r="F254" s="52">
        <v>3092</v>
      </c>
      <c r="G254" s="52">
        <v>0</v>
      </c>
      <c r="H254" s="91" t="s">
        <v>23</v>
      </c>
      <c r="I254" s="52">
        <v>0</v>
      </c>
      <c r="J254" s="53">
        <v>0</v>
      </c>
      <c r="K254" s="28" t="s">
        <v>23</v>
      </c>
      <c r="L254" s="39" t="s">
        <v>23</v>
      </c>
      <c r="M254" s="39" t="s">
        <v>23</v>
      </c>
      <c r="N254" s="80">
        <v>1118250.03</v>
      </c>
      <c r="O254" s="71">
        <v>13419</v>
      </c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</row>
    <row r="255" spans="1:104" ht="26.25" customHeight="1" x14ac:dyDescent="0.25">
      <c r="A255" s="3">
        <v>221</v>
      </c>
      <c r="B255" s="98" t="s">
        <v>298</v>
      </c>
      <c r="C255" s="9" t="s">
        <v>261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9" t="s">
        <v>19</v>
      </c>
      <c r="L255" s="92">
        <v>1</v>
      </c>
      <c r="M255" s="35" t="s">
        <v>23</v>
      </c>
      <c r="N255" s="78">
        <v>240483.33</v>
      </c>
      <c r="O255" s="23">
        <v>2885.8</v>
      </c>
    </row>
    <row r="256" spans="1:104" ht="26.25" customHeight="1" x14ac:dyDescent="0.25">
      <c r="A256" s="3">
        <v>222</v>
      </c>
      <c r="B256" s="99"/>
      <c r="C256" s="18" t="s">
        <v>262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18" t="s">
        <v>19</v>
      </c>
      <c r="L256" s="24">
        <v>1</v>
      </c>
      <c r="M256" s="24">
        <v>0</v>
      </c>
      <c r="N256" s="78">
        <v>120241.67</v>
      </c>
      <c r="O256" s="23">
        <v>1442.9</v>
      </c>
    </row>
    <row r="257" spans="1:104" ht="26.25" customHeight="1" x14ac:dyDescent="0.25">
      <c r="A257" s="3">
        <v>223</v>
      </c>
      <c r="B257" s="99"/>
      <c r="C257" s="18" t="s">
        <v>263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18" t="s">
        <v>19</v>
      </c>
      <c r="L257" s="92">
        <v>1</v>
      </c>
      <c r="M257" s="44" t="s">
        <v>23</v>
      </c>
      <c r="N257" s="78">
        <v>240483.33</v>
      </c>
      <c r="O257" s="23">
        <v>2885.8</v>
      </c>
    </row>
    <row r="258" spans="1:104" ht="26.25" customHeight="1" x14ac:dyDescent="0.25">
      <c r="A258" s="3">
        <v>224</v>
      </c>
      <c r="B258" s="99"/>
      <c r="C258" s="18" t="s">
        <v>264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18" t="s">
        <v>25</v>
      </c>
      <c r="L258" s="92">
        <v>1</v>
      </c>
      <c r="M258" s="36" t="s">
        <v>23</v>
      </c>
      <c r="N258" s="78">
        <v>36075</v>
      </c>
      <c r="O258" s="23">
        <v>432.9</v>
      </c>
    </row>
    <row r="259" spans="1:104" ht="26.25" customHeight="1" x14ac:dyDescent="0.25">
      <c r="A259" s="3">
        <v>225</v>
      </c>
      <c r="B259" s="99"/>
      <c r="C259" s="18" t="s">
        <v>265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18" t="s">
        <v>19</v>
      </c>
      <c r="L259" s="24">
        <v>1</v>
      </c>
      <c r="M259" s="24">
        <v>0</v>
      </c>
      <c r="N259" s="78">
        <v>120241.67</v>
      </c>
      <c r="O259" s="23">
        <v>1442.9</v>
      </c>
    </row>
    <row r="260" spans="1:104" ht="26.25" customHeight="1" x14ac:dyDescent="0.25">
      <c r="A260" s="3">
        <v>226</v>
      </c>
      <c r="B260" s="99"/>
      <c r="C260" s="18" t="s">
        <v>266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18" t="s">
        <v>19</v>
      </c>
      <c r="L260" s="24">
        <v>1</v>
      </c>
      <c r="M260" s="24">
        <v>0</v>
      </c>
      <c r="N260" s="78">
        <v>120241.67</v>
      </c>
      <c r="O260" s="23">
        <v>1442.9</v>
      </c>
    </row>
    <row r="261" spans="1:104" ht="26.25" customHeight="1" x14ac:dyDescent="0.25">
      <c r="A261" s="3">
        <v>227</v>
      </c>
      <c r="B261" s="99"/>
      <c r="C261" s="18" t="s">
        <v>267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18" t="s">
        <v>19</v>
      </c>
      <c r="L261" s="24">
        <v>1</v>
      </c>
      <c r="M261" s="24">
        <v>0</v>
      </c>
      <c r="N261" s="78">
        <v>120241.67</v>
      </c>
      <c r="O261" s="23">
        <v>1442.9</v>
      </c>
    </row>
    <row r="262" spans="1:104" ht="26.25" customHeight="1" x14ac:dyDescent="0.25">
      <c r="A262" s="3">
        <v>228</v>
      </c>
      <c r="B262" s="99"/>
      <c r="C262" s="18" t="s">
        <v>268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18" t="s">
        <v>19</v>
      </c>
      <c r="L262" s="24">
        <v>1</v>
      </c>
      <c r="M262" s="24">
        <v>0</v>
      </c>
      <c r="N262" s="78">
        <v>120241.67</v>
      </c>
      <c r="O262" s="23">
        <v>1442.9</v>
      </c>
    </row>
    <row r="263" spans="1:104" ht="26.25" customHeight="1" x14ac:dyDescent="0.25">
      <c r="A263" s="3">
        <v>229</v>
      </c>
      <c r="B263" s="99"/>
      <c r="C263" s="18" t="s">
        <v>269</v>
      </c>
      <c r="D263" s="21">
        <v>99</v>
      </c>
      <c r="E263" s="22">
        <v>432.9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18" t="s">
        <v>25</v>
      </c>
      <c r="L263" s="24">
        <v>0.33329999999999999</v>
      </c>
      <c r="M263" s="36" t="s">
        <v>23</v>
      </c>
      <c r="N263" s="78">
        <v>12025</v>
      </c>
      <c r="O263" s="23">
        <v>144.30000000000001</v>
      </c>
    </row>
    <row r="264" spans="1:104" ht="26.25" customHeight="1" x14ac:dyDescent="0.25">
      <c r="A264" s="3">
        <v>230</v>
      </c>
      <c r="B264" s="99"/>
      <c r="C264" s="18" t="s">
        <v>43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18" t="s">
        <v>19</v>
      </c>
      <c r="L264" s="24">
        <v>1</v>
      </c>
      <c r="M264" s="24">
        <v>0</v>
      </c>
      <c r="N264" s="78">
        <v>120241.67</v>
      </c>
      <c r="O264" s="23">
        <v>1442.9</v>
      </c>
    </row>
    <row r="265" spans="1:104" ht="26.25" customHeight="1" x14ac:dyDescent="0.25">
      <c r="A265" s="3">
        <v>231</v>
      </c>
      <c r="B265" s="99"/>
      <c r="C265" s="18" t="s">
        <v>270</v>
      </c>
      <c r="D265" s="21">
        <v>0</v>
      </c>
      <c r="E265" s="22">
        <v>0</v>
      </c>
      <c r="F265" s="21">
        <v>101</v>
      </c>
      <c r="G265" s="34"/>
      <c r="H265" s="22">
        <v>1442.9</v>
      </c>
      <c r="I265" s="21">
        <v>0</v>
      </c>
      <c r="J265" s="22">
        <v>0</v>
      </c>
      <c r="K265" s="18" t="s">
        <v>25</v>
      </c>
      <c r="L265" s="75">
        <v>0.1</v>
      </c>
      <c r="M265" s="36" t="s">
        <v>23</v>
      </c>
      <c r="N265" s="78">
        <v>12025</v>
      </c>
      <c r="O265" s="23">
        <v>144.30000000000001</v>
      </c>
    </row>
    <row r="266" spans="1:104" ht="26.25" customHeight="1" x14ac:dyDescent="0.25">
      <c r="A266" s="3">
        <v>232</v>
      </c>
      <c r="B266" s="99"/>
      <c r="C266" s="18" t="s">
        <v>271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18" t="s">
        <v>19</v>
      </c>
      <c r="L266" s="24">
        <v>1</v>
      </c>
      <c r="M266" s="24">
        <v>0</v>
      </c>
      <c r="N266" s="78">
        <v>120241.67</v>
      </c>
      <c r="O266" s="23">
        <v>1442.9</v>
      </c>
    </row>
    <row r="267" spans="1:104" ht="26.25" customHeight="1" x14ac:dyDescent="0.25">
      <c r="A267" s="3">
        <v>233</v>
      </c>
      <c r="B267" s="99"/>
      <c r="C267" s="18" t="s">
        <v>272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18" t="s">
        <v>19</v>
      </c>
      <c r="L267" s="24">
        <v>1</v>
      </c>
      <c r="M267" s="24">
        <v>0</v>
      </c>
      <c r="N267" s="78">
        <v>120241.67</v>
      </c>
      <c r="O267" s="23">
        <v>1442.9</v>
      </c>
    </row>
    <row r="268" spans="1:104" ht="26.25" customHeight="1" x14ac:dyDescent="0.25">
      <c r="A268" s="3">
        <v>234</v>
      </c>
      <c r="B268" s="99"/>
      <c r="C268" s="18" t="s">
        <v>273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18" t="s">
        <v>19</v>
      </c>
      <c r="L268" s="24">
        <v>1</v>
      </c>
      <c r="M268" s="24">
        <v>0</v>
      </c>
      <c r="N268" s="78">
        <v>120241.67</v>
      </c>
      <c r="O268" s="23">
        <v>1442.9</v>
      </c>
    </row>
    <row r="269" spans="1:104" ht="29.25" customHeight="1" thickBot="1" x14ac:dyDescent="0.3">
      <c r="A269" s="3">
        <v>235</v>
      </c>
      <c r="B269" s="102"/>
      <c r="C269" s="54" t="s">
        <v>274</v>
      </c>
      <c r="D269" s="27">
        <v>0</v>
      </c>
      <c r="E269" s="22">
        <v>0</v>
      </c>
      <c r="F269" s="27">
        <v>169</v>
      </c>
      <c r="G269" s="40"/>
      <c r="H269" s="22">
        <v>1442.9</v>
      </c>
      <c r="I269" s="27">
        <v>0</v>
      </c>
      <c r="J269" s="22">
        <v>0</v>
      </c>
      <c r="K269" s="4" t="s">
        <v>25</v>
      </c>
      <c r="L269" s="75">
        <v>0.1</v>
      </c>
      <c r="M269" s="36" t="s">
        <v>23</v>
      </c>
      <c r="N269" s="78">
        <v>12025</v>
      </c>
      <c r="O269" s="23">
        <v>144.30000000000001</v>
      </c>
    </row>
    <row r="270" spans="1:104" s="33" customFormat="1" ht="26.25" customHeight="1" thickBot="1" x14ac:dyDescent="0.3">
      <c r="A270" s="3"/>
      <c r="B270" s="28" t="s">
        <v>22</v>
      </c>
      <c r="C270" s="28" t="s">
        <v>23</v>
      </c>
      <c r="D270" s="29">
        <v>196</v>
      </c>
      <c r="E270" s="91" t="s">
        <v>23</v>
      </c>
      <c r="F270" s="29">
        <v>2347</v>
      </c>
      <c r="G270" s="29">
        <v>0</v>
      </c>
      <c r="H270" s="91" t="s">
        <v>23</v>
      </c>
      <c r="I270" s="29">
        <v>1810</v>
      </c>
      <c r="J270" s="91" t="s">
        <v>23</v>
      </c>
      <c r="K270" s="28" t="s">
        <v>23</v>
      </c>
      <c r="L270" s="39" t="s">
        <v>23</v>
      </c>
      <c r="M270" s="39" t="s">
        <v>23</v>
      </c>
      <c r="N270" s="80">
        <v>1635291.6899999997</v>
      </c>
      <c r="O270" s="71">
        <v>19623.5</v>
      </c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</row>
    <row r="271" spans="1:104" ht="26.25" customHeight="1" x14ac:dyDescent="0.25">
      <c r="A271" s="3">
        <v>236</v>
      </c>
      <c r="B271" s="125" t="s">
        <v>275</v>
      </c>
      <c r="C271" s="55" t="s">
        <v>276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6" t="s">
        <v>19</v>
      </c>
      <c r="L271" s="24">
        <v>1</v>
      </c>
      <c r="M271" s="24">
        <v>0</v>
      </c>
      <c r="N271" s="78">
        <v>120241.67</v>
      </c>
      <c r="O271" s="23">
        <v>1442.9</v>
      </c>
    </row>
    <row r="272" spans="1:104" ht="26.25" customHeight="1" x14ac:dyDescent="0.25">
      <c r="A272" s="3">
        <v>237</v>
      </c>
      <c r="B272" s="126"/>
      <c r="C272" s="56" t="s">
        <v>277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49" t="s">
        <v>19</v>
      </c>
      <c r="L272" s="24">
        <v>1</v>
      </c>
      <c r="M272" s="24">
        <v>0</v>
      </c>
      <c r="N272" s="78">
        <v>120241.67</v>
      </c>
      <c r="O272" s="23">
        <v>1442.9</v>
      </c>
    </row>
    <row r="273" spans="1:104" ht="26.25" customHeight="1" x14ac:dyDescent="0.25">
      <c r="A273" s="3">
        <v>238</v>
      </c>
      <c r="B273" s="126"/>
      <c r="C273" s="56" t="s">
        <v>278</v>
      </c>
      <c r="D273" s="21">
        <v>0</v>
      </c>
      <c r="E273" s="22">
        <v>0</v>
      </c>
      <c r="F273" s="21">
        <v>283</v>
      </c>
      <c r="G273" s="21"/>
      <c r="H273" s="22">
        <v>1442.9</v>
      </c>
      <c r="I273" s="21">
        <v>0</v>
      </c>
      <c r="J273" s="22">
        <v>0</v>
      </c>
      <c r="K273" s="49" t="s">
        <v>25</v>
      </c>
      <c r="L273" s="24">
        <v>0.7</v>
      </c>
      <c r="M273" s="24">
        <v>0</v>
      </c>
      <c r="N273" s="78">
        <v>84166.67</v>
      </c>
      <c r="O273" s="23">
        <v>1010</v>
      </c>
    </row>
    <row r="274" spans="1:104" ht="26.25" customHeight="1" x14ac:dyDescent="0.25">
      <c r="A274" s="3">
        <v>239</v>
      </c>
      <c r="B274" s="126"/>
      <c r="C274" s="56" t="s">
        <v>279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2885.8</v>
      </c>
      <c r="K274" s="49" t="s">
        <v>25</v>
      </c>
      <c r="L274" s="75">
        <v>0.7</v>
      </c>
      <c r="M274" s="41" t="s">
        <v>23</v>
      </c>
      <c r="N274" s="78">
        <v>168341.67</v>
      </c>
      <c r="O274" s="23">
        <v>2020.1</v>
      </c>
    </row>
    <row r="275" spans="1:104" ht="26.25" customHeight="1" x14ac:dyDescent="0.25">
      <c r="A275" s="3">
        <v>240</v>
      </c>
      <c r="B275" s="126"/>
      <c r="C275" s="56" t="s">
        <v>280</v>
      </c>
      <c r="D275" s="21">
        <v>0</v>
      </c>
      <c r="E275" s="22">
        <v>0</v>
      </c>
      <c r="F275" s="21">
        <v>534</v>
      </c>
      <c r="G275" s="21">
        <v>2</v>
      </c>
      <c r="H275" s="22">
        <v>1442.9</v>
      </c>
      <c r="I275" s="21">
        <v>0</v>
      </c>
      <c r="J275" s="22">
        <v>0</v>
      </c>
      <c r="K275" s="49" t="s">
        <v>25</v>
      </c>
      <c r="L275" s="24">
        <v>0.70050000000000001</v>
      </c>
      <c r="M275" s="24">
        <v>5.0000000000005596E-4</v>
      </c>
      <c r="N275" s="78">
        <v>84231.27</v>
      </c>
      <c r="O275" s="23">
        <v>1010.8</v>
      </c>
    </row>
    <row r="276" spans="1:104" ht="26.25" customHeight="1" x14ac:dyDescent="0.25">
      <c r="A276" s="3">
        <v>241</v>
      </c>
      <c r="B276" s="126"/>
      <c r="C276" s="56" t="s">
        <v>281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49" t="s">
        <v>19</v>
      </c>
      <c r="L276" s="24">
        <v>1.0004999999999999</v>
      </c>
      <c r="M276" s="24">
        <v>4.9999999999994493E-4</v>
      </c>
      <c r="N276" s="78">
        <v>120306.27</v>
      </c>
      <c r="O276" s="23">
        <v>1443.7</v>
      </c>
    </row>
    <row r="277" spans="1:104" ht="26.25" customHeight="1" x14ac:dyDescent="0.25">
      <c r="A277" s="3">
        <v>242</v>
      </c>
      <c r="B277" s="126"/>
      <c r="C277" s="56" t="s">
        <v>282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49" t="s">
        <v>19</v>
      </c>
      <c r="L277" s="24">
        <v>1</v>
      </c>
      <c r="M277" s="24">
        <v>0</v>
      </c>
      <c r="N277" s="78">
        <v>120241.67</v>
      </c>
      <c r="O277" s="23">
        <v>1442.9</v>
      </c>
    </row>
    <row r="278" spans="1:104" ht="33" customHeight="1" x14ac:dyDescent="0.25">
      <c r="A278" s="3">
        <v>243</v>
      </c>
      <c r="B278" s="126"/>
      <c r="C278" s="56" t="s">
        <v>283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49" t="s">
        <v>19</v>
      </c>
      <c r="L278" s="24">
        <v>1.0003</v>
      </c>
      <c r="M278" s="24">
        <v>2.9999999999996696E-4</v>
      </c>
      <c r="N278" s="78">
        <v>120273.97</v>
      </c>
      <c r="O278" s="23">
        <v>1443.3</v>
      </c>
    </row>
    <row r="279" spans="1:104" ht="26.25" customHeight="1" x14ac:dyDescent="0.25">
      <c r="A279" s="3">
        <v>244</v>
      </c>
      <c r="B279" s="126"/>
      <c r="C279" s="56" t="s">
        <v>284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8" t="s">
        <v>19</v>
      </c>
      <c r="L279" s="24">
        <v>1</v>
      </c>
      <c r="M279" s="24">
        <v>0</v>
      </c>
      <c r="N279" s="78">
        <v>120241.67</v>
      </c>
      <c r="O279" s="23">
        <v>1442.9</v>
      </c>
    </row>
    <row r="280" spans="1:104" ht="26.25" customHeight="1" thickBot="1" x14ac:dyDescent="0.3">
      <c r="A280" s="3">
        <v>245</v>
      </c>
      <c r="B280" s="127"/>
      <c r="C280" s="57" t="s">
        <v>285</v>
      </c>
      <c r="D280" s="27">
        <v>0</v>
      </c>
      <c r="E280" s="22">
        <v>0</v>
      </c>
      <c r="F280" s="27">
        <v>430</v>
      </c>
      <c r="G280" s="27">
        <v>1</v>
      </c>
      <c r="H280" s="22">
        <v>1442.9</v>
      </c>
      <c r="I280" s="27">
        <v>0</v>
      </c>
      <c r="J280" s="22">
        <v>0</v>
      </c>
      <c r="K280" s="48" t="s">
        <v>25</v>
      </c>
      <c r="L280" s="24">
        <v>0.70020000000000004</v>
      </c>
      <c r="M280" s="24">
        <v>2.00000000000089E-4</v>
      </c>
      <c r="N280" s="78">
        <v>84198.97</v>
      </c>
      <c r="O280" s="23">
        <v>1010.4</v>
      </c>
    </row>
    <row r="281" spans="1:104" s="33" customFormat="1" ht="26.25" customHeight="1" thickBot="1" x14ac:dyDescent="0.3">
      <c r="A281" s="3"/>
      <c r="B281" s="28" t="s">
        <v>22</v>
      </c>
      <c r="C281" s="28" t="s">
        <v>23</v>
      </c>
      <c r="D281" s="29">
        <v>0</v>
      </c>
      <c r="E281" s="30">
        <v>0</v>
      </c>
      <c r="F281" s="29">
        <v>3602</v>
      </c>
      <c r="G281" s="29">
        <v>6</v>
      </c>
      <c r="H281" s="91" t="s">
        <v>23</v>
      </c>
      <c r="I281" s="29">
        <v>1142</v>
      </c>
      <c r="J281" s="91" t="s">
        <v>23</v>
      </c>
      <c r="K281" s="28" t="s">
        <v>23</v>
      </c>
      <c r="L281" s="39" t="s">
        <v>23</v>
      </c>
      <c r="M281" s="39" t="s">
        <v>23</v>
      </c>
      <c r="N281" s="80">
        <v>1142485.5</v>
      </c>
      <c r="O281" s="71">
        <v>13709.899999999998</v>
      </c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</row>
    <row r="282" spans="1:104" ht="26.25" customHeight="1" x14ac:dyDescent="0.25">
      <c r="A282" s="3">
        <v>246</v>
      </c>
      <c r="B282" s="98" t="s">
        <v>286</v>
      </c>
      <c r="C282" s="9" t="s">
        <v>287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9" t="s">
        <v>288</v>
      </c>
      <c r="L282" s="24">
        <v>1</v>
      </c>
      <c r="M282" s="24">
        <v>0</v>
      </c>
      <c r="N282" s="78">
        <v>120241.67</v>
      </c>
      <c r="O282" s="23">
        <v>1442.9</v>
      </c>
    </row>
    <row r="283" spans="1:104" ht="32.25" customHeight="1" x14ac:dyDescent="0.25">
      <c r="A283" s="3">
        <v>247</v>
      </c>
      <c r="B283" s="99"/>
      <c r="C283" s="18" t="s">
        <v>289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9" t="s">
        <v>288</v>
      </c>
      <c r="L283" s="24">
        <v>1</v>
      </c>
      <c r="M283" s="24">
        <v>0</v>
      </c>
      <c r="N283" s="78">
        <v>120241.67</v>
      </c>
      <c r="O283" s="23">
        <v>1442.9</v>
      </c>
    </row>
    <row r="284" spans="1:104" ht="26.25" customHeight="1" x14ac:dyDescent="0.25">
      <c r="A284" s="3">
        <v>248</v>
      </c>
      <c r="B284" s="99"/>
      <c r="C284" s="18" t="s">
        <v>290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18" t="s">
        <v>288</v>
      </c>
      <c r="L284" s="24">
        <v>1</v>
      </c>
      <c r="M284" s="24">
        <v>0</v>
      </c>
      <c r="N284" s="78">
        <v>120241.67</v>
      </c>
      <c r="O284" s="23">
        <v>1442.9</v>
      </c>
    </row>
    <row r="285" spans="1:104" ht="26.25" customHeight="1" x14ac:dyDescent="0.25">
      <c r="A285" s="3">
        <v>249</v>
      </c>
      <c r="B285" s="99"/>
      <c r="C285" s="18" t="s">
        <v>291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18" t="s">
        <v>288</v>
      </c>
      <c r="L285" s="24">
        <v>1</v>
      </c>
      <c r="M285" s="24">
        <v>0</v>
      </c>
      <c r="N285" s="78">
        <v>120241.67</v>
      </c>
      <c r="O285" s="23">
        <v>1442.9</v>
      </c>
    </row>
    <row r="286" spans="1:104" ht="26.25" customHeight="1" x14ac:dyDescent="0.25">
      <c r="A286" s="3">
        <v>250</v>
      </c>
      <c r="B286" s="99"/>
      <c r="C286" s="18" t="s">
        <v>292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18" t="s">
        <v>288</v>
      </c>
      <c r="L286" s="24">
        <v>1</v>
      </c>
      <c r="M286" s="24">
        <v>0</v>
      </c>
      <c r="N286" s="78">
        <v>120241.67</v>
      </c>
      <c r="O286" s="23">
        <v>1442.9</v>
      </c>
    </row>
    <row r="287" spans="1:104" ht="26.25" customHeight="1" x14ac:dyDescent="0.25">
      <c r="A287" s="3">
        <v>251</v>
      </c>
      <c r="B287" s="99"/>
      <c r="C287" s="18" t="s">
        <v>293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18" t="s">
        <v>288</v>
      </c>
      <c r="L287" s="24">
        <v>1</v>
      </c>
      <c r="M287" s="24">
        <v>0</v>
      </c>
      <c r="N287" s="78">
        <v>120241.67</v>
      </c>
      <c r="O287" s="23">
        <v>1442.9</v>
      </c>
    </row>
    <row r="288" spans="1:104" ht="26.25" customHeight="1" x14ac:dyDescent="0.25">
      <c r="A288" s="3">
        <v>252</v>
      </c>
      <c r="B288" s="99"/>
      <c r="C288" s="18" t="s">
        <v>294</v>
      </c>
      <c r="D288" s="21">
        <v>0</v>
      </c>
      <c r="E288" s="22">
        <v>0</v>
      </c>
      <c r="F288" s="21">
        <v>517</v>
      </c>
      <c r="G288" s="21"/>
      <c r="H288" s="22">
        <v>1442.9</v>
      </c>
      <c r="I288" s="21">
        <v>0</v>
      </c>
      <c r="J288" s="22">
        <v>0</v>
      </c>
      <c r="K288" s="18" t="s">
        <v>229</v>
      </c>
      <c r="L288" s="24">
        <v>0.7</v>
      </c>
      <c r="M288" s="24">
        <v>0</v>
      </c>
      <c r="N288" s="78">
        <v>84166.67</v>
      </c>
      <c r="O288" s="23">
        <v>1010</v>
      </c>
    </row>
    <row r="289" spans="1:104" ht="26.25" customHeight="1" x14ac:dyDescent="0.25">
      <c r="A289" s="3">
        <v>253</v>
      </c>
      <c r="B289" s="99"/>
      <c r="C289" s="4" t="s">
        <v>295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4" t="s">
        <v>288</v>
      </c>
      <c r="L289" s="24">
        <v>1</v>
      </c>
      <c r="M289" s="24">
        <v>0</v>
      </c>
      <c r="N289" s="78">
        <v>120241.67</v>
      </c>
      <c r="O289" s="23">
        <v>1442.9</v>
      </c>
    </row>
    <row r="290" spans="1:104" ht="26.25" customHeight="1" thickBot="1" x14ac:dyDescent="0.3">
      <c r="A290" s="3">
        <v>254</v>
      </c>
      <c r="B290" s="102"/>
      <c r="C290" s="4" t="s">
        <v>296</v>
      </c>
      <c r="D290" s="27">
        <v>99</v>
      </c>
      <c r="E290" s="22">
        <v>432.9</v>
      </c>
      <c r="F290" s="27"/>
      <c r="G290" s="40"/>
      <c r="H290" s="22">
        <v>0</v>
      </c>
      <c r="I290" s="27">
        <v>0</v>
      </c>
      <c r="J290" s="22">
        <v>0</v>
      </c>
      <c r="K290" s="20" t="s">
        <v>25</v>
      </c>
      <c r="L290" s="24">
        <v>0.33329999999999999</v>
      </c>
      <c r="M290" s="36" t="s">
        <v>23</v>
      </c>
      <c r="N290" s="78">
        <v>12025</v>
      </c>
      <c r="O290" s="23">
        <v>144.30000000000001</v>
      </c>
    </row>
    <row r="291" spans="1:104" s="61" customFormat="1" ht="15.75" thickBot="1" x14ac:dyDescent="0.3">
      <c r="A291" s="3"/>
      <c r="B291" s="50" t="s">
        <v>22</v>
      </c>
      <c r="C291" s="91" t="s">
        <v>23</v>
      </c>
      <c r="D291" s="29">
        <f t="shared" ref="D291:J291" si="3">SUM(D282:D290)</f>
        <v>99</v>
      </c>
      <c r="E291" s="91" t="s">
        <v>23</v>
      </c>
      <c r="F291" s="29">
        <f t="shared" si="3"/>
        <v>2130</v>
      </c>
      <c r="G291" s="29">
        <f t="shared" si="3"/>
        <v>0</v>
      </c>
      <c r="H291" s="91" t="s">
        <v>23</v>
      </c>
      <c r="I291" s="29">
        <f t="shared" si="3"/>
        <v>0</v>
      </c>
      <c r="J291" s="31">
        <f t="shared" si="3"/>
        <v>0</v>
      </c>
      <c r="K291" s="28" t="s">
        <v>23</v>
      </c>
      <c r="L291" s="39" t="s">
        <v>23</v>
      </c>
      <c r="M291" s="39" t="s">
        <v>23</v>
      </c>
      <c r="N291" s="66">
        <f>SUM(N282:N290)</f>
        <v>937883.3600000001</v>
      </c>
      <c r="O291" s="70">
        <f>SUM(O282:O290)</f>
        <v>11254.599999999999</v>
      </c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</row>
    <row r="292" spans="1:104" ht="26.25" customHeight="1" x14ac:dyDescent="0.25">
      <c r="A292" s="3">
        <v>255</v>
      </c>
      <c r="B292" s="123" t="s">
        <v>305</v>
      </c>
      <c r="C292" s="18" t="s">
        <v>146</v>
      </c>
      <c r="D292" s="34">
        <v>0</v>
      </c>
      <c r="E292" s="93">
        <v>0</v>
      </c>
      <c r="F292" s="34">
        <v>350</v>
      </c>
      <c r="G292" s="34"/>
      <c r="H292" s="93">
        <v>1442.9</v>
      </c>
      <c r="I292" s="34">
        <v>0</v>
      </c>
      <c r="J292" s="93">
        <v>0</v>
      </c>
      <c r="K292" s="26" t="s">
        <v>19</v>
      </c>
      <c r="L292" s="92">
        <v>1</v>
      </c>
      <c r="M292" s="92">
        <v>0</v>
      </c>
      <c r="N292" s="94">
        <v>120241.67</v>
      </c>
      <c r="O292" s="95">
        <f>ROUND(1442.9/12*7,1)</f>
        <v>841.7</v>
      </c>
    </row>
    <row r="293" spans="1:104" ht="26.25" customHeight="1" x14ac:dyDescent="0.25">
      <c r="A293" s="3">
        <v>256</v>
      </c>
      <c r="B293" s="99"/>
      <c r="C293" s="18" t="s">
        <v>147</v>
      </c>
      <c r="D293" s="21">
        <v>0</v>
      </c>
      <c r="E293" s="22">
        <v>0</v>
      </c>
      <c r="F293" s="21">
        <v>455</v>
      </c>
      <c r="G293" s="21"/>
      <c r="H293" s="22">
        <v>1442.9</v>
      </c>
      <c r="I293" s="21">
        <v>0</v>
      </c>
      <c r="J293" s="22">
        <v>0</v>
      </c>
      <c r="K293" s="3" t="s">
        <v>19</v>
      </c>
      <c r="L293" s="24">
        <v>1</v>
      </c>
      <c r="M293" s="24">
        <v>0</v>
      </c>
      <c r="N293" s="78">
        <v>120241.67</v>
      </c>
      <c r="O293" s="95">
        <f t="shared" ref="O293:O301" si="4">ROUND(1442.9/12*7,1)</f>
        <v>841.7</v>
      </c>
    </row>
    <row r="294" spans="1:104" ht="26.25" customHeight="1" x14ac:dyDescent="0.25">
      <c r="A294" s="3">
        <v>257</v>
      </c>
      <c r="B294" s="99"/>
      <c r="C294" s="18" t="s">
        <v>148</v>
      </c>
      <c r="D294" s="21">
        <v>0</v>
      </c>
      <c r="E294" s="22">
        <v>0</v>
      </c>
      <c r="F294" s="21">
        <v>259</v>
      </c>
      <c r="G294" s="21"/>
      <c r="H294" s="22">
        <v>1442.9</v>
      </c>
      <c r="I294" s="21">
        <v>0</v>
      </c>
      <c r="J294" s="22">
        <v>0</v>
      </c>
      <c r="K294" s="3" t="s">
        <v>19</v>
      </c>
      <c r="L294" s="24">
        <v>1</v>
      </c>
      <c r="M294" s="24">
        <v>0</v>
      </c>
      <c r="N294" s="78">
        <v>120241.67</v>
      </c>
      <c r="O294" s="95">
        <f t="shared" si="4"/>
        <v>841.7</v>
      </c>
    </row>
    <row r="295" spans="1:104" ht="26.25" customHeight="1" x14ac:dyDescent="0.25">
      <c r="A295" s="3">
        <v>258</v>
      </c>
      <c r="B295" s="99"/>
      <c r="C295" s="18" t="s">
        <v>149</v>
      </c>
      <c r="D295" s="21">
        <v>0</v>
      </c>
      <c r="E295" s="22">
        <v>0</v>
      </c>
      <c r="F295" s="21">
        <v>141</v>
      </c>
      <c r="G295" s="21"/>
      <c r="H295" s="22">
        <v>1442.9</v>
      </c>
      <c r="I295" s="21">
        <v>0</v>
      </c>
      <c r="J295" s="22">
        <v>0</v>
      </c>
      <c r="K295" s="3" t="s">
        <v>19</v>
      </c>
      <c r="L295" s="24">
        <v>1</v>
      </c>
      <c r="M295" s="24">
        <v>0</v>
      </c>
      <c r="N295" s="78">
        <v>120241.67</v>
      </c>
      <c r="O295" s="95">
        <f t="shared" si="4"/>
        <v>841.7</v>
      </c>
    </row>
    <row r="296" spans="1:104" ht="26.25" customHeight="1" x14ac:dyDescent="0.25">
      <c r="A296" s="3">
        <v>259</v>
      </c>
      <c r="B296" s="99"/>
      <c r="C296" s="18" t="s">
        <v>153</v>
      </c>
      <c r="D296" s="21">
        <v>0</v>
      </c>
      <c r="E296" s="22">
        <v>0</v>
      </c>
      <c r="F296" s="21">
        <v>447</v>
      </c>
      <c r="G296" s="21"/>
      <c r="H296" s="22">
        <v>1442.9</v>
      </c>
      <c r="I296" s="21">
        <v>0</v>
      </c>
      <c r="J296" s="22">
        <v>0</v>
      </c>
      <c r="K296" s="3" t="s">
        <v>19</v>
      </c>
      <c r="L296" s="24">
        <v>1</v>
      </c>
      <c r="M296" s="24">
        <v>0</v>
      </c>
      <c r="N296" s="78">
        <v>120241.67</v>
      </c>
      <c r="O296" s="95">
        <f t="shared" si="4"/>
        <v>841.7</v>
      </c>
    </row>
    <row r="297" spans="1:104" ht="26.25" customHeight="1" x14ac:dyDescent="0.25">
      <c r="A297" s="3">
        <v>260</v>
      </c>
      <c r="B297" s="99"/>
      <c r="C297" s="18" t="s">
        <v>154</v>
      </c>
      <c r="D297" s="21">
        <v>0</v>
      </c>
      <c r="E297" s="22">
        <v>0</v>
      </c>
      <c r="F297" s="21">
        <v>122</v>
      </c>
      <c r="G297" s="21"/>
      <c r="H297" s="22">
        <v>1442.9</v>
      </c>
      <c r="I297" s="21">
        <v>0</v>
      </c>
      <c r="J297" s="22">
        <v>0</v>
      </c>
      <c r="K297" s="3" t="s">
        <v>19</v>
      </c>
      <c r="L297" s="24">
        <v>1</v>
      </c>
      <c r="M297" s="24">
        <v>0</v>
      </c>
      <c r="N297" s="78">
        <v>120241.67</v>
      </c>
      <c r="O297" s="95">
        <f t="shared" si="4"/>
        <v>841.7</v>
      </c>
    </row>
    <row r="298" spans="1:104" ht="26.25" customHeight="1" x14ac:dyDescent="0.25">
      <c r="A298" s="3">
        <v>124</v>
      </c>
      <c r="B298" s="99"/>
      <c r="C298" s="18" t="s">
        <v>155</v>
      </c>
      <c r="D298" s="21">
        <v>0</v>
      </c>
      <c r="E298" s="22">
        <v>0</v>
      </c>
      <c r="F298" s="21">
        <v>227</v>
      </c>
      <c r="G298" s="21"/>
      <c r="H298" s="22">
        <v>1442.9</v>
      </c>
      <c r="I298" s="21">
        <v>0</v>
      </c>
      <c r="J298" s="22">
        <v>0</v>
      </c>
      <c r="K298" s="3" t="s">
        <v>19</v>
      </c>
      <c r="L298" s="24">
        <v>1</v>
      </c>
      <c r="M298" s="24">
        <v>0</v>
      </c>
      <c r="N298" s="78">
        <v>120241.67</v>
      </c>
      <c r="O298" s="95">
        <f t="shared" si="4"/>
        <v>841.7</v>
      </c>
    </row>
    <row r="299" spans="1:104" ht="26.25" customHeight="1" x14ac:dyDescent="0.25">
      <c r="A299" s="3">
        <v>125</v>
      </c>
      <c r="B299" s="99"/>
      <c r="C299" s="18" t="s">
        <v>156</v>
      </c>
      <c r="D299" s="21">
        <v>0</v>
      </c>
      <c r="E299" s="22">
        <v>0</v>
      </c>
      <c r="F299" s="21">
        <v>368</v>
      </c>
      <c r="G299" s="21"/>
      <c r="H299" s="22">
        <v>1442.9</v>
      </c>
      <c r="I299" s="21">
        <v>0</v>
      </c>
      <c r="J299" s="22">
        <v>0</v>
      </c>
      <c r="K299" s="3" t="s">
        <v>19</v>
      </c>
      <c r="L299" s="24">
        <v>1</v>
      </c>
      <c r="M299" s="24">
        <v>0</v>
      </c>
      <c r="N299" s="78">
        <v>120241.67</v>
      </c>
      <c r="O299" s="95">
        <f t="shared" si="4"/>
        <v>841.7</v>
      </c>
    </row>
    <row r="300" spans="1:104" ht="26.25" customHeight="1" x14ac:dyDescent="0.25">
      <c r="A300" s="3">
        <v>261</v>
      </c>
      <c r="B300" s="99"/>
      <c r="C300" s="18" t="s">
        <v>157</v>
      </c>
      <c r="D300" s="21">
        <v>0</v>
      </c>
      <c r="E300" s="22">
        <v>0</v>
      </c>
      <c r="F300" s="21">
        <v>214</v>
      </c>
      <c r="G300" s="21"/>
      <c r="H300" s="22">
        <v>1442.9</v>
      </c>
      <c r="I300" s="21">
        <v>0</v>
      </c>
      <c r="J300" s="22">
        <v>0</v>
      </c>
      <c r="K300" s="3" t="s">
        <v>19</v>
      </c>
      <c r="L300" s="24">
        <v>1</v>
      </c>
      <c r="M300" s="24">
        <v>0</v>
      </c>
      <c r="N300" s="78">
        <v>120241.67</v>
      </c>
      <c r="O300" s="95">
        <f t="shared" si="4"/>
        <v>841.7</v>
      </c>
    </row>
    <row r="301" spans="1:104" ht="26.25" customHeight="1" thickBot="1" x14ac:dyDescent="0.3">
      <c r="A301" s="3">
        <v>262</v>
      </c>
      <c r="B301" s="124"/>
      <c r="C301" s="18" t="s">
        <v>158</v>
      </c>
      <c r="D301" s="21">
        <v>0</v>
      </c>
      <c r="E301" s="22">
        <v>0</v>
      </c>
      <c r="F301" s="21">
        <v>218</v>
      </c>
      <c r="G301" s="21"/>
      <c r="H301" s="22">
        <v>1442.9</v>
      </c>
      <c r="I301" s="21">
        <v>0</v>
      </c>
      <c r="J301" s="22">
        <v>0</v>
      </c>
      <c r="K301" s="3" t="s">
        <v>19</v>
      </c>
      <c r="L301" s="24">
        <v>1</v>
      </c>
      <c r="M301" s="24">
        <v>0</v>
      </c>
      <c r="N301" s="78">
        <v>120241.67</v>
      </c>
      <c r="O301" s="95">
        <f t="shared" si="4"/>
        <v>841.7</v>
      </c>
    </row>
    <row r="302" spans="1:104" s="61" customFormat="1" ht="15.75" thickBot="1" x14ac:dyDescent="0.3">
      <c r="A302" s="3"/>
      <c r="B302" s="50" t="s">
        <v>22</v>
      </c>
      <c r="C302" s="91" t="s">
        <v>23</v>
      </c>
      <c r="D302" s="58">
        <f>SUM(D292:D301)</f>
        <v>0</v>
      </c>
      <c r="E302" s="91" t="s">
        <v>23</v>
      </c>
      <c r="F302" s="58">
        <f>SUM(F292:F301)</f>
        <v>2801</v>
      </c>
      <c r="G302" s="58">
        <f t="shared" ref="G302:J302" si="5">SUM(G291:G301)</f>
        <v>0</v>
      </c>
      <c r="H302" s="91" t="s">
        <v>23</v>
      </c>
      <c r="I302" s="58">
        <f t="shared" si="5"/>
        <v>0</v>
      </c>
      <c r="J302" s="59">
        <f t="shared" si="5"/>
        <v>0</v>
      </c>
      <c r="K302" s="50" t="s">
        <v>23</v>
      </c>
      <c r="L302" s="60" t="s">
        <v>23</v>
      </c>
      <c r="M302" s="60" t="s">
        <v>23</v>
      </c>
      <c r="N302" s="81">
        <f>SUM(N292:N301)</f>
        <v>1202416.7</v>
      </c>
      <c r="O302" s="72">
        <f>SUM(O292:O301)</f>
        <v>8417</v>
      </c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</row>
    <row r="303" spans="1:104" s="67" customFormat="1" ht="15.75" thickBot="1" x14ac:dyDescent="0.3">
      <c r="A303" s="62"/>
      <c r="B303" s="63" t="s">
        <v>13</v>
      </c>
      <c r="C303" s="64" t="s">
        <v>23</v>
      </c>
      <c r="D303" s="65">
        <f>D18+D21+D27+D29+D33+D57+D70+D86+D89+D97+D107+D154+D169+D179+D191+D205+D209+D222+D239+D254+D270+D281+D291+D302</f>
        <v>2540</v>
      </c>
      <c r="E303" s="91" t="s">
        <v>23</v>
      </c>
      <c r="F303" s="65">
        <f>F18+F21+F27+F29+F33+F57+F70+F86+F89+F97+F107+F154+F169+F179+F191+F205+F209+F222+F239+F254+F270+F281+F291+F302</f>
        <v>60862</v>
      </c>
      <c r="G303" s="65">
        <f t="shared" ref="G303" si="6">G18+G21+G27+G29+G33+G57+G70+G86+G89+G97+G107+G154+G169+G179+G191+G205+G209+G222+G239+G254+G270+G281+G291</f>
        <v>929</v>
      </c>
      <c r="H303" s="91" t="s">
        <v>23</v>
      </c>
      <c r="I303" s="65">
        <f>I18+I21+I27+I29+I33+I57+I70+I86+I89+I97+I107+I154+I169+I179+I191+I205+I209+I222+I239+I254+I270+I281+I291+I302</f>
        <v>8730</v>
      </c>
      <c r="J303" s="91" t="s">
        <v>23</v>
      </c>
      <c r="K303" s="65" t="s">
        <v>23</v>
      </c>
      <c r="L303" s="29" t="s">
        <v>23</v>
      </c>
      <c r="M303" s="29" t="s">
        <v>23</v>
      </c>
      <c r="N303" s="66">
        <f>N18+N21+N27+N29+N33+N57+N70+N86+N89+N97+N107+N154+N169+N179+N191+N205+N209+N222+N239+N254+N270+N281+N291+N302</f>
        <v>25617457.329999998</v>
      </c>
      <c r="O303" s="70">
        <f>O18+O21+O27+O29+O33+O57+O70+O86+O89+O97+O107+O154+O169+O179+O191+O205+O209+O222+O239+O254+O270+O281+O291+O302</f>
        <v>307325.50000000006</v>
      </c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</row>
    <row r="304" spans="1:104" ht="33.75" customHeight="1" x14ac:dyDescent="0.25">
      <c r="A304" s="96" t="s">
        <v>307</v>
      </c>
      <c r="B304" s="96"/>
      <c r="C304" s="96"/>
    </row>
  </sheetData>
  <autoFilter ref="A12:O303"/>
  <mergeCells count="38">
    <mergeCell ref="B282:B290"/>
    <mergeCell ref="B292:B301"/>
    <mergeCell ref="B206:B208"/>
    <mergeCell ref="B210:B221"/>
    <mergeCell ref="B223:B238"/>
    <mergeCell ref="B240:B253"/>
    <mergeCell ref="B255:B269"/>
    <mergeCell ref="B271:B280"/>
    <mergeCell ref="B15:B17"/>
    <mergeCell ref="B19:B20"/>
    <mergeCell ref="B192:B204"/>
    <mergeCell ref="B30:B32"/>
    <mergeCell ref="B34:B56"/>
    <mergeCell ref="B58:B69"/>
    <mergeCell ref="B71:B85"/>
    <mergeCell ref="B87:B88"/>
    <mergeCell ref="B90:B96"/>
    <mergeCell ref="B98:B106"/>
    <mergeCell ref="B108:B153"/>
    <mergeCell ref="B155:B168"/>
    <mergeCell ref="B170:B178"/>
    <mergeCell ref="B180:B190"/>
    <mergeCell ref="A304:C304"/>
    <mergeCell ref="L1:O1"/>
    <mergeCell ref="B22:B26"/>
    <mergeCell ref="A8:O8"/>
    <mergeCell ref="A9:A12"/>
    <mergeCell ref="B9:B12"/>
    <mergeCell ref="C9:C12"/>
    <mergeCell ref="D9:J10"/>
    <mergeCell ref="K9:K12"/>
    <mergeCell ref="L9:M11"/>
    <mergeCell ref="N9:N12"/>
    <mergeCell ref="O9:O12"/>
    <mergeCell ref="D11:E11"/>
    <mergeCell ref="F11:H11"/>
    <mergeCell ref="I11:J11"/>
    <mergeCell ref="B14:C14"/>
  </mergeCells>
  <printOptions horizontalCentered="1"/>
  <pageMargins left="0.51181102362204722" right="0.11811023622047245" top="0.15748031496062992" bottom="0.15748031496062992" header="0.11811023622047245" footer="0.11811023622047245"/>
  <pageSetup paperSize="8" scale="53" fitToHeight="5" orientation="portrait" cellComments="asDisplayed" r:id="rId1"/>
  <rowBreaks count="1" manualBreakCount="1">
    <brk id="79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01.06.2025</vt:lpstr>
      <vt:lpstr>'01.06.2025'!Заголовки_для_печати</vt:lpstr>
      <vt:lpstr>'01.06.2025'!Область_печати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Хорошкина Мария Александровна</cp:lastModifiedBy>
  <cp:lastPrinted>2025-06-02T08:14:46Z</cp:lastPrinted>
  <dcterms:created xsi:type="dcterms:W3CDTF">2024-12-05T11:20:06Z</dcterms:created>
  <dcterms:modified xsi:type="dcterms:W3CDTF">2025-06-02T08:14:47Z</dcterms:modified>
</cp:coreProperties>
</file>